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rena.cavallaro\Documents\GARA SU DELEGA - SERVIZI DI CASSA INAIL 3\19. PUBBLICAZIONE DEF - 100524\WORD\"/>
    </mc:Choice>
  </mc:AlternateContent>
  <xr:revisionPtr revIDLastSave="0" documentId="8_{EC5C0AFF-5297-4845-BFCF-11DA3BF680E6}" xr6:coauthVersionLast="47" xr6:coauthVersionMax="47" xr10:uidLastSave="{00000000-0000-0000-0000-000000000000}"/>
  <bookViews>
    <workbookView xWindow="-110" yWindow="-110" windowWidth="19420" windowHeight="10420" tabRatio="635" xr2:uid="{00000000-000D-0000-FFFF-FFFF00000000}"/>
  </bookViews>
  <sheets>
    <sheet name="GARANZIE CONTRATTO SINGOLO" sheetId="1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6" l="1"/>
  <c r="D24" i="16" l="1"/>
  <c r="E24" i="16" s="1"/>
  <c r="D23" i="16"/>
  <c r="E23" i="16" s="1"/>
  <c r="E22" i="16"/>
  <c r="E10" i="16"/>
  <c r="D11" i="16" l="1"/>
  <c r="D16" i="16" s="1"/>
  <c r="D25" i="16"/>
  <c r="D26" i="16" l="1"/>
</calcChain>
</file>

<file path=xl/sharedStrings.xml><?xml version="1.0" encoding="utf-8"?>
<sst xmlns="http://schemas.openxmlformats.org/spreadsheetml/2006/main" count="27" uniqueCount="25">
  <si>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</si>
  <si>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</si>
  <si>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</si>
  <si>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</si>
  <si>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</si>
  <si>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</si>
  <si>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</si>
  <si>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</si>
  <si>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</si>
  <si>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</si>
  <si>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</si>
  <si>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</si>
  <si>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</si>
  <si>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</si>
  <si>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</si>
  <si>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CALCOLO IMPORTO DELLA GARANZIA DEFINITIVA</t>
  </si>
  <si>
    <t>se il concorrente possiede almeno una fra le seguenti certificazioni e/o marchi:
ISO/IEC 27001:2013, UNI CEI EN ISO/IEC 27001:2017, ISO/IEC 27001: 2022 - Sistemi di gestione per la sicurezza delle informazioni
ISO 37001 - Sistemi di gestione della prevenzione della corruzione
UNI/EN/CEI/ISO 2000-1 – Sistemi di Gestione Servizi informatici
UNI EN ISO 14001 - Sistemi di gestione ambientale
UNI/PdR 125 - Sistema di gestione per la parità di genere all'interno delle organizzazioni
ISO 45001 Sistemi di gestione per la Salute e Sicurezza sul lavoro
SA 8000 - Social Accountability.</t>
  </si>
  <si>
    <t xml:space="preserve">Importo base della garanzia provvisoria
</t>
  </si>
  <si>
    <r>
      <t xml:space="preserve">Ribasso percentuale offerto
</t>
    </r>
    <r>
      <rPr>
        <sz val="10"/>
        <color rgb="FFFF0000"/>
        <rFont val="Calibri"/>
        <family val="2"/>
      </rPr>
      <t xml:space="preserve">Inserire R offerto, determinato come da paragrafo 23.2 del disciplinare di gara </t>
    </r>
    <r>
      <rPr>
        <b/>
        <u/>
        <sz val="10"/>
        <color rgb="FFFF0000"/>
        <rFont val="Calibri"/>
        <family val="2"/>
      </rPr>
      <t>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</si>
  <si>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del Contratto</t>
    </r>
    <r>
      <rPr>
        <sz val="10"/>
        <color theme="1"/>
        <rFont val="Calibri"/>
        <family val="2"/>
        <scheme val="minor"/>
      </rPr>
      <t xml:space="preserve"> per il calcolo della garanzia definitiva
</t>
    </r>
  </si>
  <si>
    <t>ALLEGATO 4 - Foglio di calcolo riduzione Garanzia Provvisoria e Definitiva</t>
  </si>
  <si>
    <t>Classificazione del documento: Consip Public</t>
  </si>
  <si>
    <t>s</t>
  </si>
  <si>
    <t>Importo finale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</si>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</sst>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color rgb="FFFF0000"/>
      <name val="Calibri"/>
      <family val="2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0" fontId="14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2" fillId="0" borderId="0" xfId="0" applyFont="1"/>
    <xf numFmtId="0" fontId="18" fillId="0" borderId="0" xfId="0" applyFont="1"/>
    <xf numFmtId="0" fontId="6" fillId="7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9" fontId="2" fillId="7" borderId="6" xfId="1" applyFont="1" applyFill="1" applyBorder="1" applyAlignment="1" applyProtection="1">
      <alignment horizontal="center" vertical="center"/>
    </xf>
    <xf numFmtId="9" fontId="16" fillId="0" borderId="1" xfId="0" applyNumberFormat="1" applyFont="1" applyBorder="1" applyAlignment="1">
      <alignment horizontal="center" vertical="center"/>
    </xf>
    <xf numFmtId="9" fontId="2" fillId="0" borderId="1" xfId="1" applyFont="1" applyBorder="1" applyAlignment="1" applyProtection="1">
      <alignment horizontal="center" vertical="center"/>
    </xf>
    <xf numFmtId="10" fontId="6" fillId="8" borderId="1" xfId="0" applyNumberFormat="1" applyFont="1" applyFill="1" applyBorder="1" applyAlignment="1">
      <alignment horizontal="center" vertical="center"/>
    </xf>
    <xf numFmtId="9" fontId="15" fillId="0" borderId="1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</xf>
    <xf numFmtId="44" fontId="6" fillId="4" borderId="3" xfId="2" applyFont="1" applyFill="1" applyBorder="1" applyAlignment="1" applyProtection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 applyProtection="1">
      <alignment horizontal="center"/>
      <protection locked="0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left" vertical="top" wrapText="1"/>
      <protection locked="0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abSelected="1" zoomScaleNormal="100" zoomScaleSheetLayoutView="97" workbookViewId="0"/>
  </sheetViews>
  <sheetFormatPr defaultRowHeight="14.5" x14ac:dyDescent="0.35"/>
  <cols>
    <col min="1" max="1" width="5.26953125" style="3" customWidth="1"/>
    <col min="2" max="2" width="42.81640625" style="3" customWidth="1"/>
    <col min="3" max="3" width="13.54296875" style="3" customWidth="1"/>
    <col min="4" max="4" width="8.7265625" style="3"/>
    <col min="5" max="5" width="14.1796875" style="3" customWidth="1"/>
    <col min="6" max="16384" width="8.7265625" style="3"/>
  </cols>
  <sheetData>
    <row r="1" spans="1:13" x14ac:dyDescent="0.35">
      <c r="B1" s="9" t="s">
        <v>21</v>
      </c>
      <c r="C1"/>
      <c r="D1"/>
      <c r="E1"/>
    </row>
    <row r="2" spans="1:13" ht="18.5" x14ac:dyDescent="0.45">
      <c r="B2" s="10" t="s">
        <v>20</v>
      </c>
      <c r="C2"/>
      <c r="D2"/>
      <c r="E2"/>
    </row>
    <row r="3" spans="1:13" x14ac:dyDescent="0.35">
      <c r="B3" s="9"/>
      <c r="C3" s="9"/>
      <c r="D3" s="9"/>
      <c r="E3" s="9"/>
      <c r="F3" s="4"/>
    </row>
    <row r="4" spans="1:13" ht="28.5" customHeight="1" x14ac:dyDescent="0.35">
      <c r="B4" s="33" t="s">
        <v>11</v>
      </c>
      <c r="C4" s="33"/>
      <c r="D4" s="33"/>
      <c r="E4" s="33"/>
      <c r="F4" s="4"/>
    </row>
    <row r="5" spans="1:13" ht="28.5" customHeight="1" x14ac:dyDescent="0.35">
      <c r="B5" s="44" t="s">
        <v>12</v>
      </c>
      <c r="C5" s="45"/>
      <c r="D5" s="45"/>
      <c r="E5" s="46"/>
      <c r="F5" s="4"/>
    </row>
    <row r="6" spans="1:13" ht="26" x14ac:dyDescent="0.35">
      <c r="B6" s="11" t="s">
        <v>2</v>
      </c>
      <c r="C6" s="11" t="s">
        <v>1</v>
      </c>
      <c r="D6" s="11" t="s">
        <v>0</v>
      </c>
      <c r="E6" s="11" t="s">
        <v>3</v>
      </c>
      <c r="F6" s="4"/>
    </row>
    <row r="7" spans="1:13" x14ac:dyDescent="0.35">
      <c r="A7" s="47"/>
      <c r="B7" s="12" t="s">
        <v>5</v>
      </c>
      <c r="C7" s="13">
        <v>0.3</v>
      </c>
      <c r="D7" s="1" t="s">
        <v>22</v>
      </c>
      <c r="E7" s="48">
        <f>IF(D8="s",C8,IF(D7="s",C7,0))</f>
        <v>0.5</v>
      </c>
      <c r="F7" s="4"/>
    </row>
    <row r="8" spans="1:13" ht="26" x14ac:dyDescent="0.35">
      <c r="A8" s="47"/>
      <c r="B8" s="12" t="s">
        <v>6</v>
      </c>
      <c r="C8" s="13">
        <v>0.5</v>
      </c>
      <c r="D8" s="1" t="s">
        <v>22</v>
      </c>
      <c r="E8" s="49"/>
      <c r="F8" s="4"/>
    </row>
    <row r="9" spans="1:13" x14ac:dyDescent="0.35">
      <c r="B9" s="14" t="s">
        <v>7</v>
      </c>
      <c r="C9" s="15"/>
      <c r="D9" s="16"/>
      <c r="E9" s="17"/>
      <c r="F9" s="50"/>
      <c r="G9" s="51"/>
      <c r="H9" s="51"/>
      <c r="I9" s="51"/>
      <c r="J9" s="51"/>
      <c r="K9" s="51"/>
      <c r="L9" s="51"/>
      <c r="M9" s="51"/>
    </row>
    <row r="10" spans="1:13" ht="195" x14ac:dyDescent="0.35">
      <c r="A10" s="5"/>
      <c r="B10" s="12" t="s">
        <v>16</v>
      </c>
      <c r="C10" s="18">
        <v>0.2</v>
      </c>
      <c r="D10" s="1" t="s">
        <v>22</v>
      </c>
      <c r="E10" s="19">
        <f>IF(D10="s",C10,0)</f>
        <v>0.2</v>
      </c>
      <c r="F10" s="50"/>
      <c r="G10" s="51"/>
      <c r="H10" s="51"/>
      <c r="I10" s="51"/>
      <c r="J10" s="51"/>
      <c r="K10" s="51"/>
      <c r="L10" s="51"/>
      <c r="M10" s="51"/>
    </row>
    <row r="11" spans="1:13" ht="43.5" customHeight="1" x14ac:dyDescent="0.35">
      <c r="B11" s="30" t="s">
        <v>4</v>
      </c>
      <c r="C11" s="31"/>
      <c r="D11" s="32">
        <f>(1-(1-E7)*(1-E10))</f>
        <v>0.6</v>
      </c>
      <c r="E11" s="32"/>
      <c r="F11" s="6"/>
    </row>
    <row r="12" spans="1:13" x14ac:dyDescent="0.35">
      <c r="B12" s="4"/>
      <c r="C12" s="4"/>
      <c r="D12" s="4"/>
      <c r="E12" s="4"/>
      <c r="F12" s="4"/>
    </row>
    <row r="14" spans="1:13" ht="27" customHeight="1" x14ac:dyDescent="0.35">
      <c r="B14" s="33" t="s">
        <v>8</v>
      </c>
      <c r="C14" s="33"/>
      <c r="D14" s="33"/>
      <c r="E14" s="33"/>
    </row>
    <row r="15" spans="1:13" ht="60.75" customHeight="1" x14ac:dyDescent="0.35">
      <c r="B15" s="40" t="s">
        <v>17</v>
      </c>
      <c r="C15" s="41"/>
      <c r="D15" s="38">
        <v>269476.8</v>
      </c>
      <c r="E15" s="39"/>
      <c r="F15" s="28"/>
      <c r="G15" s="29"/>
      <c r="H15" s="29"/>
      <c r="I15" s="29"/>
      <c r="J15" s="29"/>
      <c r="K15" s="29"/>
      <c r="L15" s="29"/>
      <c r="M15" s="29"/>
    </row>
    <row r="16" spans="1:13" x14ac:dyDescent="0.35">
      <c r="B16" s="42" t="s">
        <v>9</v>
      </c>
      <c r="C16" s="43"/>
      <c r="D16" s="26">
        <f>ROUND((1-$D$11)*$D15,0)</f>
        <v>107791</v>
      </c>
      <c r="E16" s="26"/>
    </row>
    <row r="19" spans="2:6" ht="31.5" customHeight="1" x14ac:dyDescent="0.35">
      <c r="B19" s="33" t="s">
        <v>15</v>
      </c>
      <c r="C19" s="34"/>
      <c r="D19" s="34"/>
      <c r="E19" s="35"/>
      <c r="F19" s="7"/>
    </row>
    <row r="20" spans="2:6" ht="61.5" customHeight="1" x14ac:dyDescent="0.35">
      <c r="B20" s="36" t="s">
        <v>19</v>
      </c>
      <c r="C20" s="37"/>
      <c r="D20" s="38">
        <v>11228200</v>
      </c>
      <c r="E20" s="39"/>
      <c r="F20" s="8"/>
    </row>
    <row r="21" spans="2:6" ht="44.25" customHeight="1" x14ac:dyDescent="0.35">
      <c r="B21" s="27" t="s">
        <v>18</v>
      </c>
      <c r="C21" s="27"/>
      <c r="D21" s="2">
        <v>0.24</v>
      </c>
      <c r="E21" s="20"/>
      <c r="F21" s="8"/>
    </row>
    <row r="22" spans="2:6" ht="29.25" customHeight="1" x14ac:dyDescent="0.35">
      <c r="B22" s="27" t="s">
        <v>10</v>
      </c>
      <c r="C22" s="27"/>
      <c r="D22" s="21">
        <v>0.1</v>
      </c>
      <c r="E22" s="22">
        <f>D22*D$20</f>
        <v>1122820</v>
      </c>
      <c r="F22" s="8"/>
    </row>
    <row r="23" spans="2:6" ht="29.25" customHeight="1" x14ac:dyDescent="0.35">
      <c r="B23" s="27" t="s">
        <v>13</v>
      </c>
      <c r="C23" s="27"/>
      <c r="D23" s="19">
        <f>IF(D21&gt;10%,MIN(D21-10%,10%),0%)</f>
        <v>0.1</v>
      </c>
      <c r="E23" s="22">
        <f>D23*D$20</f>
        <v>1122820</v>
      </c>
    </row>
    <row r="24" spans="2:6" ht="29.25" customHeight="1" x14ac:dyDescent="0.35">
      <c r="B24" s="27" t="s">
        <v>14</v>
      </c>
      <c r="C24" s="27"/>
      <c r="D24" s="19">
        <f>IF(D21&gt;20%,2*(D21-20%),0%)</f>
        <v>7.999999999999996E-2</v>
      </c>
      <c r="E24" s="22">
        <f>D24*D$20</f>
        <v>898255.99999999953</v>
      </c>
    </row>
    <row r="25" spans="2:6" ht="29.25" customHeight="1" x14ac:dyDescent="0.35">
      <c r="B25" s="23" t="s">
        <v>24</v>
      </c>
      <c r="C25" s="23"/>
      <c r="D25" s="24">
        <f>SUM(E22:E24)</f>
        <v>3143895.9999999995</v>
      </c>
      <c r="E25" s="24"/>
    </row>
    <row r="26" spans="2:6" ht="30" customHeight="1" x14ac:dyDescent="0.35">
      <c r="B26" s="25" t="s">
        <v>23</v>
      </c>
      <c r="C26" s="25"/>
      <c r="D26" s="26">
        <f>ROUND((1-$D$11)*$D25,0)</f>
        <v>1257558</v>
      </c>
      <c r="E26" s="26"/>
    </row>
  </sheetData>
  <sheetProtection algorithmName="SHA-512" hashValue="KkgkvACdUTu2ESHZtadxfkaxKBNdbccshivLXs0EGlrCyJF1LVi2a/zJVjkp7DUKNpISHM3xKu8WiINiCEiECg==" saltValue="0U+pz4CfA2hNAO9ZrLDl6w==" spinCount="100000" sheet="1" objects="1" scenarios="1" formatCells="0" formatColumns="0" formatRows="0" insertColumns="0" insertRows="0" insertHyperlinks="0" sort="0" autoFilter="0"/>
  <mergeCells count="24">
    <mergeCell ref="B4:E4"/>
    <mergeCell ref="B5:E5"/>
    <mergeCell ref="A7:A8"/>
    <mergeCell ref="E7:E8"/>
    <mergeCell ref="F9:M10"/>
    <mergeCell ref="F15:M15"/>
    <mergeCell ref="B11:C11"/>
    <mergeCell ref="D11:E11"/>
    <mergeCell ref="B19:E19"/>
    <mergeCell ref="B24:C24"/>
    <mergeCell ref="B20:C20"/>
    <mergeCell ref="D20:E20"/>
    <mergeCell ref="B14:E14"/>
    <mergeCell ref="B15:C15"/>
    <mergeCell ref="D15:E15"/>
    <mergeCell ref="B16:C16"/>
    <mergeCell ref="D16:E16"/>
    <mergeCell ref="B25:C25"/>
    <mergeCell ref="D25:E25"/>
    <mergeCell ref="B26:C26"/>
    <mergeCell ref="D26:E26"/>
    <mergeCell ref="B21:C21"/>
    <mergeCell ref="B22:C22"/>
    <mergeCell ref="B23:C23"/>
  </mergeCells>
  <dataValidations count="1">
    <dataValidation type="list" allowBlank="1" showInputMessage="1" showErrorMessage="1" sqref="D7:D10" xr:uid="{00000000-0002-0000-00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GARANZIE CONTRATTO SINGOLO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2016-02-02T10:53:31Z</dcterms:created>
  <dcterms:modified xsi:type="dcterms:W3CDTF">2024-05-09T13:30:25Z</dcterms:modified>
</cp:coreProperties>
</file>