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/>
  </bookViews>
  <sheets>
    <sheet name="GARANZIE PROVV. - DEFINITIVA" sheetId="16" r:id="rId1"/>
  </sheets>
  <definedNames>
    <definedName name="_xlnm.Print_Area" localSheetId="0">'GARANZIE PROVV. - DEFINITIVA'!$A:$E</definedName>
  </definedName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<sst xmlns="http://schemas.openxmlformats.org/spreadsheetml/2006/main" count="25" uniqueCount="23">
  <si>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</si>
  <si>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</si>
  <si>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</si>
  <si>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</si>
  <si>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</si>
  <si>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</si>
  <si>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</si>
  <si>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</si>
  <si>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</si>
  <si>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</si>
  <si>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</si>
  <si>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</si>
  <si>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</si>
  <si>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n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</si>
  <si>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</si>
  <si>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</si>
  <si>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r>
      <t xml:space="preserve">CALCOLO IMPORTO DELLA GARANZIA PROVVISORIA </t>
    </r>
    <r>
      <rPr>
        <b/>
        <i/>
        <sz val="11"/>
        <color theme="0"/>
        <rFont val="Calibri"/>
        <family val="2"/>
        <scheme val="minor"/>
      </rPr>
      <t>(rif.to par. 11 del Capitolato d'oneri)</t>
    </r>
  </si>
  <si>
    <r>
      <t xml:space="preserve">CALCOLO IMPORTO DELLA GARANZIA DEFINITIVA </t>
    </r>
    <r>
      <rPr>
        <b/>
        <i/>
        <sz val="11"/>
        <color theme="0"/>
        <rFont val="Calibri"/>
        <family val="2"/>
        <scheme val="minor"/>
      </rPr>
      <t>(rif.to par. 28.1 del Capitolato d'oneri)</t>
    </r>
  </si>
  <si>
    <r>
      <t xml:space="preserve">Ribasso percentuale offerto
</t>
    </r>
    <r>
      <rPr>
        <i/>
        <sz val="10"/>
        <rFont val="Calibri"/>
        <family val="2"/>
      </rPr>
      <t>Inserire R offerto, determinato come da par. 17 del disciplinare di gara (NB: il valore è indicato preventivamente a solo titolo di esempio)</t>
    </r>
  </si>
  <si>
    <t xml:space="preserve">Importo base della garanzia
</t>
  </si>
  <si>
    <t>Importo finale garanzia definitiva</t>
  </si>
  <si>
    <r>
      <rPr>
        <b/>
        <u/>
        <sz val="10"/>
        <rFont val="Calibri"/>
        <family val="2"/>
        <scheme val="minor"/>
      </rPr>
      <t>Almeno una</t>
    </r>
    <r>
      <rPr>
        <sz val="10"/>
        <rFont val="Calibri"/>
        <family val="2"/>
        <scheme val="minor"/>
      </rPr>
      <t xml:space="preserve"> tra le seguenti certificazioni:
- SA 8000 Certificazione social accountability 8000
- UNI CEI EN ISO 50001 Sistemi di gestione dell'energia - Requisiti e linee guida per l'uso
- UNI EN ISO 14001 Sistemi di gestione ambientale
- ISO/IEC 27001:2013 UNI CEI EN ISO/IEC 27001:2017 ISO/IEC 27001:2022 Sistemi di gestione per la Sicurezza delle Informazioni </t>
    </r>
    <r>
      <rPr>
        <i/>
        <sz val="10"/>
        <rFont val="Calibri"/>
        <family val="2"/>
        <scheme val="minor"/>
      </rPr>
      <t>N.B.: Le aziende certificate a fronte della ISO/IEC 27001:2013 hanno tempo tre anni dalla pubblicazione della    ISO/IEC 27001:2022 (24/10/2022) per effettuare la transizione</t>
    </r>
    <r>
      <rPr>
        <sz val="10"/>
        <rFont val="Calibri"/>
        <family val="2"/>
        <scheme val="minor"/>
      </rPr>
      <t xml:space="preserve">.
</t>
    </r>
    <r>
      <rPr>
        <sz val="10"/>
        <rFont val="Calibri"/>
        <family val="2"/>
        <scheme val="minor"/>
      </rPr>
      <t xml:space="preserve">-UNI ISO 45001 Sistemi di gestione per la salute e sicurezza sul lavoro;
- UNI/PdR 125 Certificazione del sistema di gestione per la parità di genere all'interno delle organizzazioni.
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</si>
  <si>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 </t>
    </r>
    <r>
      <rPr>
        <i/>
        <sz val="10"/>
        <color theme="1"/>
        <rFont val="Calibri"/>
        <family val="2"/>
        <scheme val="minor"/>
      </rPr>
      <t>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</si>
</sst>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0.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5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/>
    </xf>
    <xf numFmtId="44" fontId="10" fillId="0" borderId="0" xfId="0" applyNumberFormat="1" applyFont="1" applyAlignment="1">
      <alignment horizontal="left" vertical="top"/>
    </xf>
    <xf numFmtId="167" fontId="5" fillId="4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5" fillId="4" borderId="2" xfId="2" applyFont="1" applyFill="1" applyBorder="1" applyAlignment="1" applyProtection="1">
      <alignment horizontal="center" vertical="center"/>
      <protection locked="0"/>
    </xf>
    <xf numFmtId="164" fontId="5" fillId="4" borderId="3" xfId="2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5" fillId="6" borderId="2" xfId="2" applyFont="1" applyFill="1" applyBorder="1" applyAlignment="1" applyProtection="1">
      <alignment horizontal="center" vertical="center"/>
      <protection locked="0"/>
    </xf>
    <xf numFmtId="164" fontId="5" fillId="6" borderId="3" xfId="2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4" fontId="6" fillId="0" borderId="8" xfId="0" quotePrefix="1" applyNumberFormat="1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5"/>
  <sheetViews>
    <sheetView tabSelected="1" zoomScaleNormal="100" zoomScaleSheetLayoutView="97" workbookViewId="0">
      <selection activeCell="D25" sqref="A1:E25"/>
    </sheetView>
  </sheetViews>
  <sheetFormatPr defaultRowHeight="14.5" x14ac:dyDescent="0.35"/>
  <cols>
    <col min="1" max="1" width="5.26953125" customWidth="1"/>
    <col min="2" max="2" width="61.7265625" customWidth="1"/>
    <col min="3" max="3" width="13.54296875" customWidth="1"/>
    <col min="5" max="5" width="14.1796875" customWidth="1"/>
    <col min="7" max="7" width="47.9062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3" t="s">
        <v>9</v>
      </c>
      <c r="C3" s="23"/>
      <c r="D3" s="23"/>
      <c r="E3" s="23"/>
      <c r="F3" s="1"/>
    </row>
    <row r="4" spans="1:13" ht="28.5" customHeight="1" x14ac:dyDescent="0.35">
      <c r="B4" s="24" t="s">
        <v>10</v>
      </c>
      <c r="C4" s="25"/>
      <c r="D4" s="25"/>
      <c r="E4" s="26"/>
      <c r="F4" s="1"/>
    </row>
    <row r="5" spans="1:13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5">
      <c r="A6" s="27"/>
      <c r="B6" s="7" t="s">
        <v>5</v>
      </c>
      <c r="C6" s="3">
        <v>0.3</v>
      </c>
      <c r="D6" s="6" t="s">
        <v>13</v>
      </c>
      <c r="E6" s="28">
        <f>IF(D7="s",C7,IF(D6="s",C6,0))</f>
        <v>0</v>
      </c>
      <c r="F6" s="1"/>
    </row>
    <row r="7" spans="1:13" ht="26" x14ac:dyDescent="0.35">
      <c r="A7" s="27"/>
      <c r="B7" s="7" t="s">
        <v>6</v>
      </c>
      <c r="C7" s="3">
        <v>0.5</v>
      </c>
      <c r="D7" s="6" t="s">
        <v>13</v>
      </c>
      <c r="E7" s="29"/>
      <c r="F7" s="1"/>
    </row>
    <row r="8" spans="1:13" x14ac:dyDescent="0.35">
      <c r="B8" s="11" t="s">
        <v>7</v>
      </c>
      <c r="C8" s="12"/>
      <c r="D8" s="13"/>
      <c r="E8" s="14"/>
      <c r="F8" s="30"/>
      <c r="G8" s="31"/>
      <c r="H8" s="31"/>
      <c r="I8" s="31"/>
      <c r="J8" s="31"/>
      <c r="K8" s="31"/>
      <c r="L8" s="31"/>
      <c r="M8" s="31"/>
    </row>
    <row r="9" spans="1:13" ht="176" customHeight="1" x14ac:dyDescent="0.35">
      <c r="A9" s="9"/>
      <c r="B9" s="21" t="s">
        <v>21</v>
      </c>
      <c r="C9" s="22">
        <v>0.2</v>
      </c>
      <c r="D9" s="6" t="s">
        <v>13</v>
      </c>
      <c r="E9" s="8">
        <f>IF(D9="s",C9,0)</f>
        <v>0</v>
      </c>
      <c r="F9" s="30"/>
      <c r="G9" s="31"/>
      <c r="H9" s="31"/>
      <c r="I9" s="31"/>
      <c r="J9" s="31"/>
      <c r="K9" s="31"/>
      <c r="L9" s="31"/>
      <c r="M9" s="31"/>
    </row>
    <row r="10" spans="1:13" ht="43.5" customHeight="1" x14ac:dyDescent="0.35">
      <c r="B10" s="33" t="s">
        <v>4</v>
      </c>
      <c r="C10" s="34"/>
      <c r="D10" s="35">
        <f>IFERROR(1-(1-E6)*(1-#REF!)*(1-E9),1-(1-E6)*(1-E9))</f>
        <v>0</v>
      </c>
      <c r="E10" s="35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3" t="s">
        <v>16</v>
      </c>
      <c r="C13" s="23"/>
      <c r="D13" s="23"/>
      <c r="E13" s="23"/>
    </row>
    <row r="14" spans="1:13" ht="60.75" customHeight="1" x14ac:dyDescent="0.35">
      <c r="B14" s="43" t="s">
        <v>15</v>
      </c>
      <c r="C14" s="44"/>
      <c r="D14" s="45">
        <v>33563</v>
      </c>
      <c r="E14" s="46"/>
      <c r="F14" s="54"/>
      <c r="G14" s="32"/>
      <c r="H14" s="32"/>
      <c r="I14" s="32"/>
      <c r="J14" s="32"/>
      <c r="K14" s="32"/>
      <c r="L14" s="32"/>
      <c r="M14" s="32"/>
    </row>
    <row r="15" spans="1:13" x14ac:dyDescent="0.35">
      <c r="B15" s="47" t="s">
        <v>8</v>
      </c>
      <c r="C15" s="48"/>
      <c r="D15" s="49">
        <f>ROUND((1-$D$10)*$D14,0)</f>
        <v>33563</v>
      </c>
      <c r="E15" s="49"/>
    </row>
    <row r="18" spans="2:7" ht="31.5" customHeight="1" x14ac:dyDescent="0.35">
      <c r="B18" s="23" t="s">
        <v>17</v>
      </c>
      <c r="C18" s="36"/>
      <c r="D18" s="36"/>
      <c r="E18" s="37"/>
      <c r="F18" s="15"/>
      <c r="G18" s="19"/>
    </row>
    <row r="19" spans="2:7" ht="61.5" customHeight="1" x14ac:dyDescent="0.35">
      <c r="B19" s="39" t="s">
        <v>22</v>
      </c>
      <c r="C19" s="40"/>
      <c r="D19" s="41">
        <v>1000000</v>
      </c>
      <c r="E19" s="42"/>
      <c r="F19" s="4"/>
    </row>
    <row r="20" spans="2:7" ht="44.25" customHeight="1" x14ac:dyDescent="0.35">
      <c r="B20" s="53" t="s">
        <v>18</v>
      </c>
      <c r="C20" s="53"/>
      <c r="D20" s="20">
        <v>0.24</v>
      </c>
      <c r="E20" s="16"/>
      <c r="F20" s="4"/>
    </row>
    <row r="21" spans="2:7" ht="29.25" customHeight="1" x14ac:dyDescent="0.35">
      <c r="B21" s="38" t="s">
        <v>19</v>
      </c>
      <c r="C21" s="38"/>
      <c r="D21" s="18">
        <v>0.1</v>
      </c>
      <c r="E21" s="2">
        <f>D21*D$19</f>
        <v>100000</v>
      </c>
      <c r="F21" s="4"/>
    </row>
    <row r="22" spans="2:7" ht="29.25" customHeight="1" x14ac:dyDescent="0.35">
      <c r="B22" s="38" t="s">
        <v>11</v>
      </c>
      <c r="C22" s="38"/>
      <c r="D22" s="17">
        <f>IF(D20&gt;10%,MIN(D20-10%,10%),0%)</f>
        <v>0.1</v>
      </c>
      <c r="E22" s="2">
        <f>D22*D$19</f>
        <v>100000</v>
      </c>
    </row>
    <row r="23" spans="2:7" ht="29.25" customHeight="1" x14ac:dyDescent="0.35">
      <c r="B23" s="38" t="s">
        <v>12</v>
      </c>
      <c r="C23" s="38"/>
      <c r="D23" s="17">
        <f>IF(D20&gt;20%,2*(D20-20%),0%)</f>
        <v>7.999999999999996E-2</v>
      </c>
      <c r="E23" s="2">
        <f>D23*D$19</f>
        <v>79999.999999999956</v>
      </c>
    </row>
    <row r="24" spans="2:7" ht="29.25" customHeight="1" x14ac:dyDescent="0.35">
      <c r="B24" s="50" t="s">
        <v>14</v>
      </c>
      <c r="C24" s="50"/>
      <c r="D24" s="51">
        <f>SUM(E21:E23)</f>
        <v>279999.99999999994</v>
      </c>
      <c r="E24" s="51"/>
    </row>
    <row r="25" spans="2:7" ht="30" customHeight="1" x14ac:dyDescent="0.35">
      <c r="B25" s="52" t="s">
        <v>20</v>
      </c>
      <c r="C25" s="52"/>
      <c r="D25" s="49">
        <f>ROUND((1-$D$10)*$D24,0)</f>
        <v>280000</v>
      </c>
      <c r="E25" s="49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GARANZIE PROVV. - DEFINITIVA</vt:lpstr>
      <vt:lpstr>'GARANZIE PROVV. - DEFINITIVA'!Area_stampa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2024-04-11T07:49:14Z</dcterms:created>
  <dcterms:modified xsi:type="dcterms:W3CDTF">2024-05-23T17:53:29Z</dcterms:modified>
</cp:coreProperties>
</file>