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40" tabRatio="635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E8" i="16" l="1"/>
  <c r="D24" i="16" l="1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<sst xmlns="http://schemas.openxmlformats.org/spreadsheetml/2006/main" count="40" uniqueCount="36">
  <si>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</si>
  <si>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</si>
  <si>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</si>
  <si>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</si>
  <si>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</si>
  <si>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</si>
  <si>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</si>
  <si>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</si>
  <si>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</si>
  <si>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</si>
  <si>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</si>
  <si>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</si>
  <si>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</si>
  <si>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</si>
  <si>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</si>
  <si>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</si>
  <si>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</si>
  <si>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</si>
  <si>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</si>
  <si>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</si>
  <si>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</si>
  <si>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</si>
  <si>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</si>
  <si>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</si>
  <si>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</si>
  <si>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</si>
  <si>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</si>
  <si>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</si>
  <si>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</si>
  <si>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</si>
  <si>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disciplinare di gara (NB: il valore è indicato preventivamente a solo titolo di esempio)</t>
    </r>
  </si>
  <si>
    <t>Importo finale garanzia definitiva</t>
  </si>
  <si>
    <t>Classificazione del documento: Consip Public</t>
  </si>
  <si>
    <t>B.  Fideiussione, emessa e firmata digitalmente, gestita mediante ricorso a piattaforme operanti con tecnologie basate su registri distribuiti (come da comma 3 art. 106)</t>
  </si>
  <si>
    <t>A.1.  Possesso ISO 9000</t>
  </si>
  <si>
    <t>almeno una delle seguenti certificazioni: 
- certificazione UNI EN ISO 14001 - Sistema di gestione ambientale;
- certificazione ISO/IEC 27001 - Sistemi di gestione per la Sicurezza delle Informazioni;
- certificazione UNI ISO 45001 - Sistemi di gestione per la salute e sicurezza sul lavoro.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</si>
</sst>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0" fillId="0" borderId="0" xfId="0" applyProtection="1"/>
    <xf numFmtId="0" fontId="2" fillId="0" borderId="0" xfId="0" applyFont="1" applyProtection="1"/>
    <xf numFmtId="0" fontId="6" fillId="7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9" fontId="2" fillId="0" borderId="1" xfId="0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9" fontId="2" fillId="0" borderId="8" xfId="1" applyFont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vertical="center" wrapText="1"/>
    </xf>
    <xf numFmtId="9" fontId="2" fillId="7" borderId="1" xfId="0" applyNumberFormat="1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</xf>
    <xf numFmtId="9" fontId="2" fillId="0" borderId="1" xfId="1" applyFont="1" applyBorder="1" applyAlignment="1" applyProtection="1">
      <alignment horizontal="center" vertical="center"/>
    </xf>
    <xf numFmtId="0" fontId="4" fillId="0" borderId="0" xfId="0" applyFont="1" applyProtection="1"/>
    <xf numFmtId="0" fontId="1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</xf>
    <xf numFmtId="9" fontId="18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vertical="center"/>
    </xf>
    <xf numFmtId="9" fontId="2" fillId="0" borderId="1" xfId="1" applyNumberFormat="1" applyFont="1" applyBorder="1" applyAlignment="1" applyProtection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166" fontId="2" fillId="0" borderId="1" xfId="0" applyNumberFormat="1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/>
    </xf>
    <xf numFmtId="0" fontId="10" fillId="5" borderId="3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left" vertical="center"/>
    </xf>
    <xf numFmtId="0" fontId="5" fillId="6" borderId="2" xfId="0" applyFont="1" applyFill="1" applyBorder="1" applyAlignment="1" applyProtection="1">
      <alignment horizontal="center" vertical="center"/>
    </xf>
    <xf numFmtId="0" fontId="5" fillId="6" borderId="4" xfId="0" applyFont="1" applyFill="1" applyBorder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6" workbookViewId="0">
      <selection activeCell="D11" sqref="D11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14</v>
      </c>
      <c r="C1" t="s">
        <v>32</v>
      </c>
    </row>
    <row r="4" spans="1:4" s="8" customFormat="1" ht="31.5" customHeight="1" x14ac:dyDescent="0.35">
      <c r="C4" s="29" t="s">
        <v>15</v>
      </c>
      <c r="D4" s="29"/>
    </row>
    <row r="5" spans="1:4" s="8" customFormat="1" ht="31.5" customHeight="1" x14ac:dyDescent="0.35">
      <c r="C5" s="29" t="s">
        <v>16</v>
      </c>
      <c r="D5" s="29"/>
    </row>
    <row r="6" spans="1:4" s="8" customFormat="1" ht="31.5" customHeight="1" x14ac:dyDescent="0.35">
      <c r="C6" s="29" t="s">
        <v>17</v>
      </c>
      <c r="D6" s="29"/>
    </row>
    <row r="7" spans="1:4" x14ac:dyDescent="0.35">
      <c r="C7" s="30"/>
      <c r="D7" s="30"/>
    </row>
    <row r="8" spans="1:4" x14ac:dyDescent="0.35">
      <c r="C8" s="29" t="s">
        <v>18</v>
      </c>
      <c r="D8" s="29"/>
    </row>
    <row r="9" spans="1:4" ht="34.5" customHeight="1" x14ac:dyDescent="0.35">
      <c r="C9" s="5" t="s">
        <v>19</v>
      </c>
      <c r="D9" s="4" t="s">
        <v>25</v>
      </c>
    </row>
    <row r="10" spans="1:4" ht="34.5" customHeight="1" x14ac:dyDescent="0.35">
      <c r="C10" s="6" t="s">
        <v>20</v>
      </c>
      <c r="D10" s="4" t="s">
        <v>21</v>
      </c>
    </row>
    <row r="11" spans="1:4" ht="34.5" customHeight="1" x14ac:dyDescent="0.35">
      <c r="C11" s="7" t="s">
        <v>22</v>
      </c>
      <c r="D11" s="4" t="s">
        <v>23</v>
      </c>
    </row>
    <row r="12" spans="1:4" x14ac:dyDescent="0.35">
      <c r="C12" s="4"/>
      <c r="D12" s="4"/>
    </row>
    <row r="13" spans="1:4" x14ac:dyDescent="0.35">
      <c r="C13" s="3"/>
    </row>
    <row r="14" spans="1:4" x14ac:dyDescent="0.35">
      <c r="C14" s="3"/>
    </row>
    <row r="15" spans="1:4" x14ac:dyDescent="0.35">
      <c r="C15" s="3"/>
    </row>
    <row r="16" spans="1:4" x14ac:dyDescent="0.35">
      <c r="C16" s="3"/>
    </row>
    <row r="17" spans="3:3" x14ac:dyDescent="0.35">
      <c r="C17" s="3"/>
    </row>
    <row r="18" spans="3:3" x14ac:dyDescent="0.35">
      <c r="C18" s="3"/>
    </row>
    <row r="19" spans="3:3" x14ac:dyDescent="0.35">
      <c r="C19" s="3"/>
    </row>
    <row r="20" spans="3:3" x14ac:dyDescent="0.35">
      <c r="C20" s="3"/>
    </row>
    <row r="21" spans="3:3" x14ac:dyDescent="0.35">
      <c r="C21" s="3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13" zoomScale="85" zoomScaleNormal="85" zoomScaleSheetLayoutView="97" workbookViewId="0">
      <selection activeCell="D15" sqref="D15:E15"/>
    </sheetView>
  </sheetViews>
  <sheetFormatPr defaultRowHeight="14.5" x14ac:dyDescent="0.35"/>
  <cols>
    <col min="1" max="1" width="5.26953125" style="9" customWidth="1"/>
    <col min="2" max="2" width="42.81640625" style="9" customWidth="1"/>
    <col min="3" max="3" width="13.54296875" style="9" customWidth="1"/>
    <col min="4" max="4" width="8.7265625" style="9"/>
    <col min="5" max="5" width="14.1796875" style="9" customWidth="1"/>
    <col min="6" max="16384" width="8.7265625" style="9"/>
  </cols>
  <sheetData>
    <row r="1" spans="1:6" x14ac:dyDescent="0.35">
      <c r="B1" s="9" t="s">
        <v>32</v>
      </c>
    </row>
    <row r="2" spans="1:6" x14ac:dyDescent="0.35">
      <c r="B2" s="10"/>
      <c r="C2" s="10"/>
      <c r="D2" s="10"/>
      <c r="E2" s="10"/>
      <c r="F2" s="10"/>
    </row>
    <row r="3" spans="1:6" ht="28.5" customHeight="1" x14ac:dyDescent="0.35">
      <c r="B3" s="39" t="s">
        <v>10</v>
      </c>
      <c r="C3" s="39"/>
      <c r="D3" s="39"/>
      <c r="E3" s="39"/>
      <c r="F3" s="10"/>
    </row>
    <row r="4" spans="1:6" ht="28.5" customHeight="1" x14ac:dyDescent="0.35">
      <c r="B4" s="50" t="s">
        <v>11</v>
      </c>
      <c r="C4" s="51"/>
      <c r="D4" s="51"/>
      <c r="E4" s="52"/>
      <c r="F4" s="10"/>
    </row>
    <row r="5" spans="1:6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0"/>
    </row>
    <row r="6" spans="1:6" x14ac:dyDescent="0.35">
      <c r="A6" s="53"/>
      <c r="B6" s="12" t="s">
        <v>34</v>
      </c>
      <c r="C6" s="13">
        <v>0.3</v>
      </c>
      <c r="D6" s="1" t="s">
        <v>24</v>
      </c>
      <c r="E6" s="54">
        <f>IF(D7="s",C7,IF(D6="s",C6,0))</f>
        <v>0</v>
      </c>
      <c r="F6" s="10"/>
    </row>
    <row r="7" spans="1:6" ht="26" x14ac:dyDescent="0.35">
      <c r="A7" s="53"/>
      <c r="B7" s="12" t="s">
        <v>5</v>
      </c>
      <c r="C7" s="13">
        <v>0.5</v>
      </c>
      <c r="D7" s="1" t="s">
        <v>24</v>
      </c>
      <c r="E7" s="55"/>
      <c r="F7" s="10"/>
    </row>
    <row r="8" spans="1:6" ht="52" x14ac:dyDescent="0.35">
      <c r="A8" s="14"/>
      <c r="B8" s="12" t="s">
        <v>33</v>
      </c>
      <c r="C8" s="13">
        <v>0.1</v>
      </c>
      <c r="D8" s="1" t="s">
        <v>24</v>
      </c>
      <c r="E8" s="15">
        <f>IF(D8="s",C8,0)</f>
        <v>0</v>
      </c>
      <c r="F8" s="10"/>
    </row>
    <row r="9" spans="1:6" x14ac:dyDescent="0.35">
      <c r="B9" s="16" t="s">
        <v>6</v>
      </c>
      <c r="C9" s="17"/>
      <c r="D9" s="18"/>
      <c r="E9" s="19"/>
      <c r="F9" s="10"/>
    </row>
    <row r="10" spans="1:6" ht="99.5" customHeight="1" x14ac:dyDescent="0.35">
      <c r="A10" s="20"/>
      <c r="B10" s="12" t="s">
        <v>35</v>
      </c>
      <c r="C10" s="13">
        <v>0.2</v>
      </c>
      <c r="D10" s="1" t="s">
        <v>24</v>
      </c>
      <c r="E10" s="21">
        <f>IF(D10="s",C10,0)</f>
        <v>0</v>
      </c>
      <c r="F10" s="10"/>
    </row>
    <row r="11" spans="1:6" ht="43.5" customHeight="1" x14ac:dyDescent="0.35">
      <c r="B11" s="36" t="s">
        <v>4</v>
      </c>
      <c r="C11" s="37"/>
      <c r="D11" s="38">
        <f>IFERROR(1-(1-E6)*(1-#REF!)*(1-E10),1-(1-E6)*(1-E10))</f>
        <v>0</v>
      </c>
      <c r="E11" s="38"/>
      <c r="F11" s="22"/>
    </row>
    <row r="12" spans="1:6" x14ac:dyDescent="0.35">
      <c r="B12" s="10"/>
      <c r="C12" s="10"/>
      <c r="D12" s="10"/>
      <c r="E12" s="10"/>
      <c r="F12" s="10"/>
    </row>
    <row r="14" spans="1:6" ht="27" customHeight="1" x14ac:dyDescent="0.35">
      <c r="B14" s="39" t="s">
        <v>7</v>
      </c>
      <c r="C14" s="39"/>
      <c r="D14" s="39"/>
      <c r="E14" s="39"/>
    </row>
    <row r="15" spans="1:6" ht="60.75" customHeight="1" x14ac:dyDescent="0.35">
      <c r="B15" s="46" t="s">
        <v>28</v>
      </c>
      <c r="C15" s="47"/>
      <c r="D15" s="44">
        <v>1399320</v>
      </c>
      <c r="E15" s="45"/>
    </row>
    <row r="16" spans="1:6" x14ac:dyDescent="0.35">
      <c r="B16" s="48" t="s">
        <v>8</v>
      </c>
      <c r="C16" s="49"/>
      <c r="D16" s="34">
        <f>ROUND((1-$D$11)*$D15,0)</f>
        <v>1399320</v>
      </c>
      <c r="E16" s="34"/>
    </row>
    <row r="19" spans="2:6" ht="31.5" customHeight="1" x14ac:dyDescent="0.35">
      <c r="B19" s="39" t="s">
        <v>26</v>
      </c>
      <c r="C19" s="40"/>
      <c r="D19" s="40"/>
      <c r="E19" s="41"/>
      <c r="F19" s="23"/>
    </row>
    <row r="20" spans="2:6" ht="61.5" customHeight="1" x14ac:dyDescent="0.35">
      <c r="B20" s="42" t="s">
        <v>29</v>
      </c>
      <c r="C20" s="43"/>
      <c r="D20" s="44">
        <v>1000000</v>
      </c>
      <c r="E20" s="45"/>
      <c r="F20" s="24"/>
    </row>
    <row r="21" spans="2:6" ht="44.25" customHeight="1" x14ac:dyDescent="0.35">
      <c r="B21" s="35" t="s">
        <v>30</v>
      </c>
      <c r="C21" s="35"/>
      <c r="D21" s="2">
        <v>0.12</v>
      </c>
      <c r="E21" s="25"/>
      <c r="F21" s="24"/>
    </row>
    <row r="22" spans="2:6" ht="29.25" customHeight="1" x14ac:dyDescent="0.35">
      <c r="B22" s="35" t="s">
        <v>9</v>
      </c>
      <c r="C22" s="35"/>
      <c r="D22" s="26">
        <v>0.1</v>
      </c>
      <c r="E22" s="27">
        <f>D22*D$20</f>
        <v>100000</v>
      </c>
      <c r="F22" s="24"/>
    </row>
    <row r="23" spans="2:6" ht="29.25" customHeight="1" x14ac:dyDescent="0.35">
      <c r="B23" s="35" t="s">
        <v>12</v>
      </c>
      <c r="C23" s="35"/>
      <c r="D23" s="28">
        <f>IF(D21&gt;10%,MIN(D21-10%,10%),0%)</f>
        <v>1.999999999999999E-2</v>
      </c>
      <c r="E23" s="27">
        <f>D23*D$20</f>
        <v>19999.999999999989</v>
      </c>
    </row>
    <row r="24" spans="2:6" ht="29.25" customHeight="1" x14ac:dyDescent="0.35">
      <c r="B24" s="35" t="s">
        <v>13</v>
      </c>
      <c r="C24" s="35"/>
      <c r="D24" s="28">
        <f>IF(D21&gt;20%,2*(D21-20%),0%)</f>
        <v>0</v>
      </c>
      <c r="E24" s="27">
        <f>D24*D$20</f>
        <v>0</v>
      </c>
    </row>
    <row r="25" spans="2:6" ht="29.25" customHeight="1" x14ac:dyDescent="0.35">
      <c r="B25" s="31" t="s">
        <v>27</v>
      </c>
      <c r="C25" s="31"/>
      <c r="D25" s="32">
        <f>SUM(E22:E24)</f>
        <v>119999.99999999999</v>
      </c>
      <c r="E25" s="32"/>
    </row>
    <row r="26" spans="2:6" ht="30" customHeight="1" x14ac:dyDescent="0.35">
      <c r="B26" s="33" t="s">
        <v>31</v>
      </c>
      <c r="C26" s="33"/>
      <c r="D26" s="34">
        <f>ROUND((1-$D$11)*$D25,0)</f>
        <v>120000</v>
      </c>
      <c r="E26" s="34"/>
    </row>
  </sheetData>
  <sheetProtection algorithmName="SHA-512" hashValue="PmMl1NMabcBvj4Si0EFSVLT4GERQuj4oyBRe39WAtMn4+gWgMvq2/uOWkKWspR3QHnFHmktyz/58HyO3kNQE1g==" saltValue="N8jMEa8KVQTlLCMct2oZEA==" spinCount="100000" sheet="1" objects="1" scenarios="1" selectLockedCells="1"/>
  <mergeCells count="22">
    <mergeCell ref="B3:E3"/>
    <mergeCell ref="B4:E4"/>
    <mergeCell ref="A6:A7"/>
    <mergeCell ref="E6:E7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2023-12-01T07:24:33Z</dcterms:created>
  <dcterms:modified xsi:type="dcterms:W3CDTF">2024-02-21T12:06:37Z</dcterms:modified>
</cp:coreProperties>
</file>