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ilvia.pibiri\Desktop\Consip\01 gare\19 trocar 2\02 documentazione\"/>
    </mc:Choice>
  </mc:AlternateContent>
  <bookViews>
    <workbookView xWindow="0" yWindow="0" windowWidth="19200" windowHeight="7040" tabRatio="635" activeTab="1"/>
  </bookViews>
  <sheets>
    <sheet name="ISTRUZIONI" sheetId="15" r:id="rId1"/>
    <sheet name="GARANZIE CONVENZIONE-AQ" sheetId="13" r:id="rId2"/>
    <sheet name="Allegato II.13 Codice" sheetId="11" state="hidden" r:id="rId3"/>
  </sheets>
  <calcPr calcId="162913"/>
</workbook>
</file>

<file path=xl/calcChain.xml><?xml version="1.0" encoding="utf-8"?>
<calcChain xmlns="http://schemas.openxmlformats.org/spreadsheetml/2006/main">
  <c r="E27" i="13" l="1"/>
  <c r="D11" i="13" l="1"/>
  <c r="E10" i="13" l="1"/>
  <c r="E6" i="13" l="1"/>
  <c r="E9" i="13" l="1"/>
  <c r="D29" i="13" l="1"/>
  <c r="E29" i="13" s="1"/>
  <c r="D28" i="13"/>
  <c r="E28" i="13" s="1"/>
  <c r="D23" i="13"/>
  <c r="D30" i="13" l="1"/>
  <c r="D24" i="13" l="1"/>
  <c r="D16" i="13"/>
  <c r="D31" i="13"/>
</calcChain>
</file>

<file path=xl/sharedStrings.xml><?xml version="1.0" encoding="utf-8"?>
<sst xmlns="http://schemas.openxmlformats.org/spreadsheetml/2006/main" count="205" uniqueCount="128">
  <si>
    <t>Ecolabel</t>
  </si>
  <si>
    <t>Possesso
(s/n)</t>
  </si>
  <si>
    <t>Riduzione prevista</t>
  </si>
  <si>
    <t>Percentuale fissata in documentazione di gara</t>
  </si>
  <si>
    <t>Importo finale garanzia definitiva in favore di Consip</t>
  </si>
  <si>
    <t>Requisiti per riduzione garanzia</t>
  </si>
  <si>
    <t>Importo finale garanzia definitiva in favore delle Amministrazioni contraenti</t>
  </si>
  <si>
    <t>NORMA</t>
  </si>
  <si>
    <t>Certificazioni e marchi rilevanti ai fini della riduzione della garanzia
Banca dati Accredia
OGGETTO</t>
  </si>
  <si>
    <t>Ultima versione</t>
  </si>
  <si>
    <t>Tipologia</t>
  </si>
  <si>
    <t>Azione</t>
  </si>
  <si>
    <t>SA 8000</t>
  </si>
  <si>
    <t>Certificazione social accountability 8000</t>
  </si>
  <si>
    <t>Processo</t>
  </si>
  <si>
    <t>già presenti</t>
  </si>
  <si>
    <t>UNI CEI EN ISO 50001</t>
  </si>
  <si>
    <t>Sistemi di gestione dell'energia - Requisiti e linee guida per l'uso</t>
  </si>
  <si>
    <t>ISO/IEC 27001:2013 UNI CEI EN ISO/IEC
27001:2017
ISO/IEC 27001:2022</t>
  </si>
  <si>
    <t>Sistemi di gestione per la Sicurezza delle Informazioni
N.B.: Le aziende certificate a fronte della ISO/IEC 27001:2013 hanno tempo tre anni dalla pubblicazione della ISO/IEC 27001:2022 (24/10/2022) per effettuare la transizione.</t>
  </si>
  <si>
    <t>UNI EN ISO 14001</t>
  </si>
  <si>
    <t>Sistemi di gestione ambientale</t>
  </si>
  <si>
    <t>UNI EN ISO 9001</t>
  </si>
  <si>
    <t>Sistemi di gestione per la qualità</t>
  </si>
  <si>
    <t>UNI ISO 45001</t>
  </si>
  <si>
    <t>Sistemi di gestione per la salute e sicurezza sul lavoro</t>
  </si>
  <si>
    <t>UNI/PdR 125</t>
  </si>
  <si>
    <t>Certificazione del sistema di gestione per la parità di genere all'interno delle organizzazioni</t>
  </si>
  <si>
    <t>Marchio di qualità ecologica dell'Unione europea
regolamento (CE) n. 66/2010 del Parlamento europeo e del Consiglio, del 25
novembre 2009</t>
  </si>
  <si>
    <t>Prodotto</t>
  </si>
  <si>
    <t>EMAS</t>
  </si>
  <si>
    <t>Registrazione al sistema comunitario di ecogestione e audit EMAS – Regolamento (CE) n. 1221/2009 del Parlamento europeo e del Consiglio, del 25 novembre 2009</t>
  </si>
  <si>
    <t>UNI CEI 11352</t>
  </si>
  <si>
    <t>Requisiti per Società che forniscono servizi energetici (ESCo)</t>
  </si>
  <si>
    <t>UNI EN ISO 14064-1</t>
  </si>
  <si>
    <t>Gas a effetto serra</t>
  </si>
  <si>
    <t>UNI EN ISO/TS 14067</t>
  </si>
  <si>
    <t>Gas a effetto serra - Impronta climatica dei prodotti (Carbon footprint)</t>
  </si>
  <si>
    <t>Ulteriori attestazioni rilasciate sulla base di norme nazionali già censite dalla normativa esistente</t>
  </si>
  <si>
    <t>Rating di legalità</t>
  </si>
  <si>
    <t>Rating di impresa</t>
  </si>
  <si>
    <t>Attestazione modello organizzativo ai sensi del decreto legislativo 8 giugno 2001, n. 231</t>
  </si>
  <si>
    <t>ISO/IEC 27035-1</t>
  </si>
  <si>
    <t>Security techniques - Information security incident management</t>
  </si>
  <si>
    <t>da introdurre</t>
  </si>
  <si>
    <t>ISO/IEC 27701</t>
  </si>
  <si>
    <t>Security techniques - Extension to IS0/IEC 27001 and IS0/IEC 27002 for privacy information management</t>
  </si>
  <si>
    <t>UNI ISO 37301</t>
  </si>
  <si>
    <t>Sistemi di gestione per la compliance</t>
  </si>
  <si>
    <t>D.M. 2020/188</t>
  </si>
  <si>
    <t>D.M.  2020/188  -  Certificazione  secondo  il  decreto  del  Ministro
dell’ambiente e della tutela del territorio e del mare 22 settembre 2020, n. 188, recante “Regolamento recante disciplina della cessazione della qualifica di rifiuto da carta e cartone, ai sensi dell'articolo 184-ter, comma 2, del decreto legislativo 3 aprile 2006, n. 152”</t>
  </si>
  <si>
    <t>ISO 28000</t>
  </si>
  <si>
    <t>Sistemi di gestione per la sicurezza nella catena di fornitura</t>
  </si>
  <si>
    <t>ISO 55001</t>
  </si>
  <si>
    <t>Asset management - Management systems - Requirements</t>
  </si>
  <si>
    <t>UNI CEI ISO/IEC20000-1</t>
  </si>
  <si>
    <t>Sistemi di gestione servizi informatici</t>
  </si>
  <si>
    <t>ISO/IEC 27018</t>
  </si>
  <si>
    <t>Tecnologia dell'informazione - Tecniche di sicurezza - Codice di condotta per la protezione delle informazioni di identificazione personale (PII) nei cloud pubblici che agiscono come processori PII</t>
  </si>
  <si>
    <t>ISO/IEC 27017</t>
  </si>
  <si>
    <t>Tecnologia dell'informazione - Tecniche di sicurezza - Codice di condotta per i controlli di sicurezza delle informazioni basato su ISO / IEC 27002 per i servizi cloud</t>
  </si>
  <si>
    <t>UNI CEI EN ISO
13485:2016</t>
  </si>
  <si>
    <t>Dispositivi medici - Sistemi di gestione per la qualità - Requisiti per scopi regolamentari</t>
  </si>
  <si>
    <t>UNI EN 9100</t>
  </si>
  <si>
    <t>Sistemi di gestione per la qualità - Requisiti per le organizzazioni dell’aeronautica, dello spazio e della difesa</t>
  </si>
  <si>
    <t>UNI EN 9110</t>
  </si>
  <si>
    <t>Sistemi di gestione per la qualità - Requisiti per le organizzazioni di manutenzione dell'aeronautica</t>
  </si>
  <si>
    <t>UNI EN 9120</t>
  </si>
  <si>
    <t>Sistemi  di  gestione  per  la  qualità  -  Requisiti  per  i  distributori
nell’aeronautica, nello spazio e nella difesa</t>
  </si>
  <si>
    <t>UNI EN ISO 22000</t>
  </si>
  <si>
    <t>Sistemi di gestione della Sicurezza alimentare</t>
  </si>
  <si>
    <t>UNI EN ISO 22301</t>
  </si>
  <si>
    <t>Certificazione di sistemi di gestione della business continuity</t>
  </si>
  <si>
    <t>UNI ISO 20121</t>
  </si>
  <si>
    <t>Certificazione di sistemi di gestione sostenibile degli eventi</t>
  </si>
  <si>
    <t>UNI ISO 37001</t>
  </si>
  <si>
    <t>Sistemi di gestione per la prevenzione della corruzione</t>
  </si>
  <si>
    <t>UNI ISO 39001</t>
  </si>
  <si>
    <t>UNI ISO 39001 - Sistemi di gestione per la sicurezza stradale</t>
  </si>
  <si>
    <t>UNI 11871</t>
  </si>
  <si>
    <t>Studi professionali di Avvocati e Dottori Commercialisti - Principi organizzativi e gestione dei rischi connessi all'esercizio</t>
  </si>
  <si>
    <t>UNI/PdR 74</t>
  </si>
  <si>
    <t>Sistema di Gestione BIM</t>
  </si>
  <si>
    <t>UNI ISO 21001</t>
  </si>
  <si>
    <t>Sistemi di gestione per le organizzazioni di istruzione e formazione</t>
  </si>
  <si>
    <t>Contenuto di riciclato</t>
  </si>
  <si>
    <t>Contenuto di riciclato - ReMade in Italy</t>
  </si>
  <si>
    <t>UNI EN ISO 18295-1 e UNI EN ISO 18295-2</t>
  </si>
  <si>
    <t>Call Center -
Requisiti per Centri di Contatto Clienti o utilizzatori servizi di CCC</t>
  </si>
  <si>
    <t>UNI/PdR 43-2</t>
  </si>
  <si>
    <t>GDPR- Requisiti per la protezione dei dati personali in ambito ICT
Linee guida per la gestione dei dati personali in ambito ICT secondo il regolamento UE 679/2016 del Parlamento europeo e del Consiglio, del 27 aprile 2016 (GDPR)</t>
  </si>
  <si>
    <t>2018</t>
  </si>
  <si>
    <t>UNI/PdR 88</t>
  </si>
  <si>
    <t>Verifica del contenuto di riciclato o recuperato o sottoprodotto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</si>
  <si>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</si>
  <si>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</si>
  <si>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</si>
  <si>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</si>
  <si>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</si>
  <si>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</si>
  <si>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</si>
  <si>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</si>
  <si>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r>
      <t xml:space="preserve">Importo garanzia definitiva in favore di Consip </t>
    </r>
    <r>
      <rPr>
        <u/>
        <sz val="10"/>
        <color theme="1"/>
        <rFont val="Calibri"/>
        <family val="2"/>
        <scheme val="minor"/>
      </rPr>
      <t>ante</t>
    </r>
    <r>
      <rPr>
        <sz val="10"/>
        <color theme="1"/>
        <rFont val="Calibri"/>
        <family val="2"/>
        <scheme val="minor"/>
      </rPr>
      <t xml:space="preserve"> applicazione delle riduzioni ex art. 106 comma 8</t>
    </r>
  </si>
  <si>
    <r>
      <t xml:space="preserve">Importo garanzia definitiva in favore delle Amministrazioni contraenti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</si>
  <si>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t>CALCOLO RIDUZIONI AI SENSI DELL'ART. 106, COMMA 8, D.LGS. N. 36/2023</t>
  </si>
  <si>
    <t>Valorizzare s/n in base ai requisiti posseduti, come dichiarati nella Domanda di partecipazione</t>
  </si>
  <si>
    <t>CALCOLO IMPORTO DELLE GARANZIE DEFINITIVE</t>
  </si>
  <si>
    <t>GARANZIA DEFINITIVA PER L'AQ (IN FAVORE DI CONSIP)</t>
  </si>
  <si>
    <t>GARANZIA DEFINITIVA PER I CONTRATTI ATTUATIVI
(PRESTATA A CONSIP IN FAVORE DELLE PA)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</si>
  <si>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</si>
  <si>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</si>
  <si>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</si>
  <si>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</si>
  <si>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</si>
  <si>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</si>
  <si>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</si>
  <si>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</si>
  <si>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</si>
  <si>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</si>
  <si>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</si>
  <si>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</si>
  <si>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</si>
  <si>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</si>
  <si>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C.1 Possesso della certificazione ISO 13485 in corso di validità</t>
  </si>
  <si>
    <t>C.2 Possesso della certificazione ISO 14001 in corso di validità</t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</si>
  <si>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capitolato d'oneri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</si>
  <si>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delle garanzie definitive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22.2 del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</si>
  <si>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riportato nel capitolato d'oneri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</si>
</sst>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sz val="10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4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10" fontId="6" fillId="9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8" fillId="0" borderId="0" xfId="0" applyFont="1"/>
    <xf numFmtId="0" fontId="7" fillId="0" borderId="0" xfId="0" applyFont="1" applyBorder="1" applyAlignment="1">
      <alignment horizontal="left" vertical="top" wrapText="1"/>
    </xf>
    <xf numFmtId="0" fontId="9" fillId="0" borderId="0" xfId="0" applyFont="1" applyFill="1" applyBorder="1" applyAlignment="1">
      <alignment horizontal="center" vertical="center" wrapText="1"/>
    </xf>
    <xf numFmtId="9" fontId="19" fillId="0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44" fontId="6" fillId="4" borderId="2" xfId="2" applyFont="1" applyFill="1" applyBorder="1" applyAlignment="1" applyProtection="1">
      <alignment horizontal="center" vertical="center"/>
      <protection locked="0"/>
    </xf>
    <xf numFmtId="44" fontId="6" fillId="4" borderId="3" xfId="2" applyFont="1" applyFill="1" applyBorder="1" applyAlignment="1" applyProtection="1">
      <alignment horizontal="center" vertical="center"/>
      <protection locked="0"/>
    </xf>
    <xf numFmtId="0" fontId="10" fillId="8" borderId="1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3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44" fontId="6" fillId="2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44" fontId="2" fillId="0" borderId="9" xfId="0" applyNumberFormat="1" applyFont="1" applyBorder="1" applyAlignment="1">
      <alignment horizontal="center" vertical="center"/>
    </xf>
    <xf numFmtId="44" fontId="2" fillId="0" borderId="10" xfId="0" applyNumberFormat="1" applyFont="1" applyBorder="1" applyAlignment="1">
      <alignment horizontal="center" vertical="center"/>
    </xf>
    <xf numFmtId="165" fontId="19" fillId="0" borderId="2" xfId="0" applyNumberFormat="1" applyFont="1" applyFill="1" applyBorder="1" applyAlignment="1">
      <alignment horizontal="center" vertical="center"/>
    </xf>
    <xf numFmtId="165" fontId="19" fillId="0" borderId="3" xfId="0" applyNumberFormat="1" applyFont="1" applyFill="1" applyBorder="1" applyAlignment="1">
      <alignment horizontal="center" vertical="center"/>
    </xf>
    <xf numFmtId="8" fontId="6" fillId="4" borderId="2" xfId="2" applyNumberFormat="1" applyFont="1" applyFill="1" applyBorder="1" applyAlignment="1" applyProtection="1">
      <alignment horizontal="center" vertical="center"/>
      <protection locked="0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workbookViewId="0">
      <selection activeCell="D16" sqref="D16"/>
    </sheetView>
  </sheetViews>
  <sheetFormatPr defaultRowHeight="14.5" x14ac:dyDescent="0.35"/>
  <cols>
    <col min="3" max="3" width="20.1796875" customWidth="1"/>
    <col min="4" max="4" width="86" customWidth="1"/>
  </cols>
  <sheetData>
    <row r="1" spans="1:4" x14ac:dyDescent="0.35">
      <c r="A1" t="s">
        <v>111</v>
      </c>
    </row>
    <row r="4" spans="1:4" s="29" customFormat="1" ht="31.5" customHeight="1" x14ac:dyDescent="0.35">
      <c r="C4" s="33" t="s">
        <v>112</v>
      </c>
      <c r="D4" s="33"/>
    </row>
    <row r="5" spans="1:4" s="29" customFormat="1" ht="31.5" customHeight="1" x14ac:dyDescent="0.35">
      <c r="C5" s="33" t="s">
        <v>113</v>
      </c>
      <c r="D5" s="33"/>
    </row>
    <row r="6" spans="1:4" s="29" customFormat="1" ht="31.5" customHeight="1" x14ac:dyDescent="0.35">
      <c r="C6" s="33" t="s">
        <v>114</v>
      </c>
      <c r="D6" s="33"/>
    </row>
    <row r="7" spans="1:4" x14ac:dyDescent="0.35">
      <c r="C7" s="34"/>
      <c r="D7" s="34"/>
    </row>
    <row r="8" spans="1:4" x14ac:dyDescent="0.35">
      <c r="C8" s="33" t="s">
        <v>115</v>
      </c>
      <c r="D8" s="33"/>
    </row>
    <row r="9" spans="1:4" ht="34.5" customHeight="1" x14ac:dyDescent="0.35">
      <c r="C9" s="26" t="s">
        <v>116</v>
      </c>
      <c r="D9" s="25" t="s">
        <v>122</v>
      </c>
    </row>
    <row r="10" spans="1:4" ht="34.5" customHeight="1" x14ac:dyDescent="0.35">
      <c r="C10" s="27" t="s">
        <v>117</v>
      </c>
      <c r="D10" s="25" t="s">
        <v>118</v>
      </c>
    </row>
    <row r="11" spans="1:4" ht="34.5" customHeight="1" x14ac:dyDescent="0.35">
      <c r="C11" s="28" t="s">
        <v>119</v>
      </c>
      <c r="D11" s="25" t="s">
        <v>120</v>
      </c>
    </row>
    <row r="12" spans="1:4" x14ac:dyDescent="0.35">
      <c r="C12" s="25"/>
      <c r="D12" s="25"/>
    </row>
    <row r="13" spans="1:4" x14ac:dyDescent="0.35">
      <c r="C13" s="24"/>
    </row>
    <row r="14" spans="1:4" x14ac:dyDescent="0.35">
      <c r="C14" s="24"/>
    </row>
    <row r="15" spans="1:4" x14ac:dyDescent="0.35">
      <c r="C15" s="24"/>
    </row>
    <row r="16" spans="1:4" x14ac:dyDescent="0.35">
      <c r="C16" s="24"/>
    </row>
    <row r="17" spans="3:3" x14ac:dyDescent="0.35">
      <c r="C17" s="24"/>
    </row>
    <row r="18" spans="3:3" x14ac:dyDescent="0.35">
      <c r="C18" s="24"/>
    </row>
    <row r="19" spans="3:3" x14ac:dyDescent="0.35">
      <c r="C19" s="24"/>
    </row>
    <row r="20" spans="3:3" x14ac:dyDescent="0.35">
      <c r="C20" s="24"/>
    </row>
    <row r="21" spans="3:3" x14ac:dyDescent="0.35">
      <c r="C21" s="24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1"/>
  <sheetViews>
    <sheetView tabSelected="1" zoomScale="90" zoomScaleNormal="90" zoomScaleSheetLayoutView="97" workbookViewId="0">
      <selection activeCell="K30" sqref="K30"/>
    </sheetView>
  </sheetViews>
  <sheetFormatPr defaultRowHeight="14.5" x14ac:dyDescent="0.35"/>
  <cols>
    <col min="1" max="1" width="5.179687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35" t="s">
        <v>104</v>
      </c>
      <c r="C3" s="35"/>
      <c r="D3" s="35"/>
      <c r="E3" s="35"/>
      <c r="F3" s="1"/>
    </row>
    <row r="4" spans="1:13" ht="28.5" customHeight="1" x14ac:dyDescent="0.35">
      <c r="B4" s="58" t="s">
        <v>105</v>
      </c>
      <c r="C4" s="59"/>
      <c r="D4" s="59"/>
      <c r="E4" s="60"/>
      <c r="F4" s="1"/>
    </row>
    <row r="5" spans="1:13" ht="26" x14ac:dyDescent="0.35">
      <c r="B5" s="16" t="s">
        <v>5</v>
      </c>
      <c r="C5" s="16" t="s">
        <v>2</v>
      </c>
      <c r="D5" s="16" t="s">
        <v>1</v>
      </c>
      <c r="E5" s="16" t="s">
        <v>94</v>
      </c>
      <c r="F5" s="1"/>
    </row>
    <row r="6" spans="1:13" x14ac:dyDescent="0.35">
      <c r="A6" s="36"/>
      <c r="B6" s="8" t="s">
        <v>96</v>
      </c>
      <c r="C6" s="3">
        <v>0.3</v>
      </c>
      <c r="D6" s="6" t="s">
        <v>121</v>
      </c>
      <c r="E6" s="37">
        <f>IF(D7="s",C7,IF(D6="s",C6,0))</f>
        <v>0</v>
      </c>
      <c r="F6" s="1"/>
    </row>
    <row r="7" spans="1:13" ht="26" x14ac:dyDescent="0.35">
      <c r="A7" s="36"/>
      <c r="B7" s="8" t="s">
        <v>97</v>
      </c>
      <c r="C7" s="3">
        <v>0.5</v>
      </c>
      <c r="D7" s="6" t="s">
        <v>121</v>
      </c>
      <c r="E7" s="38"/>
      <c r="F7" s="1"/>
    </row>
    <row r="8" spans="1:13" x14ac:dyDescent="0.35">
      <c r="B8" s="17" t="s">
        <v>98</v>
      </c>
      <c r="C8" s="18"/>
      <c r="D8" s="19"/>
      <c r="E8" s="20"/>
      <c r="F8" s="51"/>
      <c r="G8" s="52"/>
      <c r="H8" s="52"/>
      <c r="I8" s="52"/>
      <c r="J8" s="52"/>
      <c r="K8" s="52"/>
      <c r="L8" s="52"/>
      <c r="M8" s="52"/>
    </row>
    <row r="9" spans="1:13" ht="40.5" customHeight="1" x14ac:dyDescent="0.35">
      <c r="A9" s="15"/>
      <c r="B9" s="8" t="s">
        <v>123</v>
      </c>
      <c r="C9" s="3">
        <v>0.15</v>
      </c>
      <c r="D9" s="6" t="s">
        <v>121</v>
      </c>
      <c r="E9" s="9">
        <f>IF(D9="s",C9,0)</f>
        <v>0</v>
      </c>
      <c r="F9" s="51"/>
      <c r="G9" s="52"/>
      <c r="H9" s="52"/>
      <c r="I9" s="52"/>
      <c r="J9" s="52"/>
      <c r="K9" s="52"/>
      <c r="L9" s="52"/>
      <c r="M9" s="52"/>
    </row>
    <row r="10" spans="1:13" ht="40.5" customHeight="1" x14ac:dyDescent="0.35">
      <c r="A10" s="31"/>
      <c r="B10" s="8" t="s">
        <v>124</v>
      </c>
      <c r="C10" s="3">
        <v>0.05</v>
      </c>
      <c r="D10" s="6" t="s">
        <v>121</v>
      </c>
      <c r="E10" s="9">
        <f>IF(D10="s",C10,0)</f>
        <v>0</v>
      </c>
      <c r="F10" s="30"/>
      <c r="G10" s="30"/>
      <c r="H10" s="30"/>
      <c r="I10" s="30"/>
      <c r="J10" s="30"/>
      <c r="K10" s="30"/>
      <c r="L10" s="30"/>
      <c r="M10" s="30"/>
    </row>
    <row r="11" spans="1:13" ht="43.5" customHeight="1" x14ac:dyDescent="0.35">
      <c r="B11" s="39" t="s">
        <v>95</v>
      </c>
      <c r="C11" s="40"/>
      <c r="D11" s="41">
        <f>IFERROR(1-(1-E6)*(1-E9)*(1-E10),1-(1-E6)*(1-E9)*(1-E10))</f>
        <v>0</v>
      </c>
      <c r="E11" s="41"/>
      <c r="F11" s="5"/>
    </row>
    <row r="12" spans="1:13" x14ac:dyDescent="0.35">
      <c r="B12" s="1"/>
      <c r="C12" s="1"/>
      <c r="D12" s="1"/>
      <c r="E12" s="1"/>
      <c r="F12" s="1"/>
    </row>
    <row r="14" spans="1:13" ht="27" customHeight="1" x14ac:dyDescent="0.35">
      <c r="B14" s="35" t="s">
        <v>99</v>
      </c>
      <c r="C14" s="35"/>
      <c r="D14" s="35"/>
      <c r="E14" s="35"/>
    </row>
    <row r="15" spans="1:13" ht="60.75" customHeight="1" x14ac:dyDescent="0.35">
      <c r="B15" s="53" t="s">
        <v>125</v>
      </c>
      <c r="C15" s="54"/>
      <c r="D15" s="74">
        <v>292500</v>
      </c>
      <c r="E15" s="47"/>
      <c r="F15" s="4"/>
    </row>
    <row r="16" spans="1:13" x14ac:dyDescent="0.35">
      <c r="B16" s="55" t="s">
        <v>100</v>
      </c>
      <c r="C16" s="56"/>
      <c r="D16" s="57">
        <f>ROUND((1-$D$11)*$D15,0)</f>
        <v>292500</v>
      </c>
      <c r="E16" s="57"/>
    </row>
    <row r="19" spans="2:6" ht="31.5" customHeight="1" x14ac:dyDescent="0.35">
      <c r="B19" s="35" t="s">
        <v>106</v>
      </c>
      <c r="C19" s="42"/>
      <c r="D19" s="42"/>
      <c r="E19" s="43"/>
      <c r="F19" s="21"/>
    </row>
    <row r="20" spans="2:6" ht="61.5" customHeight="1" x14ac:dyDescent="0.35">
      <c r="B20" s="44" t="s">
        <v>126</v>
      </c>
      <c r="C20" s="45"/>
      <c r="D20" s="46">
        <v>13000000</v>
      </c>
      <c r="E20" s="47"/>
      <c r="F20" s="4"/>
    </row>
    <row r="21" spans="2:6" ht="20.25" customHeight="1" x14ac:dyDescent="0.35">
      <c r="B21" s="48" t="s">
        <v>107</v>
      </c>
      <c r="C21" s="49"/>
      <c r="D21" s="49"/>
      <c r="E21" s="50"/>
    </row>
    <row r="22" spans="2:6" x14ac:dyDescent="0.35">
      <c r="B22" s="66" t="s">
        <v>3</v>
      </c>
      <c r="C22" s="67"/>
      <c r="D22" s="72">
        <v>5.0000000000000001E-3</v>
      </c>
      <c r="E22" s="73"/>
      <c r="F22" s="4"/>
    </row>
    <row r="23" spans="2:6" ht="30" customHeight="1" x14ac:dyDescent="0.35">
      <c r="B23" s="68" t="s">
        <v>102</v>
      </c>
      <c r="C23" s="69"/>
      <c r="D23" s="70">
        <f>D22*D$20</f>
        <v>65000</v>
      </c>
      <c r="E23" s="71"/>
    </row>
    <row r="24" spans="2:6" x14ac:dyDescent="0.35">
      <c r="B24" s="65" t="s">
        <v>4</v>
      </c>
      <c r="C24" s="65"/>
      <c r="D24" s="57">
        <f>ROUND((1-$D$11)*$D23,0)</f>
        <v>65000</v>
      </c>
      <c r="E24" s="57"/>
    </row>
    <row r="25" spans="2:6" ht="36.75" customHeight="1" x14ac:dyDescent="0.35">
      <c r="B25" s="61" t="s">
        <v>108</v>
      </c>
      <c r="C25" s="61"/>
      <c r="D25" s="61"/>
      <c r="E25" s="61"/>
    </row>
    <row r="26" spans="2:6" ht="48.75" customHeight="1" x14ac:dyDescent="0.35">
      <c r="B26" s="62" t="s">
        <v>127</v>
      </c>
      <c r="C26" s="62"/>
      <c r="D26" s="7">
        <v>0.01</v>
      </c>
      <c r="E26" s="22"/>
      <c r="F26" s="4"/>
    </row>
    <row r="27" spans="2:6" ht="29.25" customHeight="1" x14ac:dyDescent="0.35">
      <c r="B27" s="62" t="s">
        <v>101</v>
      </c>
      <c r="C27" s="62"/>
      <c r="D27" s="32">
        <v>0.01</v>
      </c>
      <c r="E27" s="2">
        <f>D27*D$20</f>
        <v>130000</v>
      </c>
      <c r="F27" s="4"/>
    </row>
    <row r="28" spans="2:6" ht="29.25" customHeight="1" x14ac:dyDescent="0.35">
      <c r="B28" s="62" t="s">
        <v>109</v>
      </c>
      <c r="C28" s="62"/>
      <c r="D28" s="23">
        <f>IF(D26&gt;10%,MIN(D26-10%,10%),0%)</f>
        <v>0</v>
      </c>
      <c r="E28" s="2">
        <f>D28*D$20</f>
        <v>0</v>
      </c>
    </row>
    <row r="29" spans="2:6" ht="29.25" customHeight="1" x14ac:dyDescent="0.35">
      <c r="B29" s="62" t="s">
        <v>110</v>
      </c>
      <c r="C29" s="62"/>
      <c r="D29" s="23">
        <f>IF(D26&gt;20%,2*(D26-20%),0%)</f>
        <v>0</v>
      </c>
      <c r="E29" s="2">
        <f>D29*D$20</f>
        <v>0</v>
      </c>
    </row>
    <row r="30" spans="2:6" ht="29.25" customHeight="1" x14ac:dyDescent="0.35">
      <c r="B30" s="63" t="s">
        <v>103</v>
      </c>
      <c r="C30" s="63"/>
      <c r="D30" s="64">
        <f>SUM(E27:E29)</f>
        <v>130000</v>
      </c>
      <c r="E30" s="64"/>
    </row>
    <row r="31" spans="2:6" ht="30" customHeight="1" x14ac:dyDescent="0.35">
      <c r="B31" s="65" t="s">
        <v>6</v>
      </c>
      <c r="C31" s="65"/>
      <c r="D31" s="57">
        <f>ROUND((1-$D$11)*$D30,0)</f>
        <v>130000</v>
      </c>
      <c r="E31" s="57"/>
    </row>
  </sheetData>
  <mergeCells count="31">
    <mergeCell ref="D31:E31"/>
    <mergeCell ref="B4:E4"/>
    <mergeCell ref="B25:E25"/>
    <mergeCell ref="B26:C26"/>
    <mergeCell ref="B27:C27"/>
    <mergeCell ref="B28:C28"/>
    <mergeCell ref="B29:C29"/>
    <mergeCell ref="B30:C30"/>
    <mergeCell ref="D30:E30"/>
    <mergeCell ref="B31:C31"/>
    <mergeCell ref="B22:C22"/>
    <mergeCell ref="B23:C23"/>
    <mergeCell ref="B24:C24"/>
    <mergeCell ref="D24:E24"/>
    <mergeCell ref="D23:E23"/>
    <mergeCell ref="D22:E22"/>
    <mergeCell ref="B19:E19"/>
    <mergeCell ref="B20:C20"/>
    <mergeCell ref="D20:E20"/>
    <mergeCell ref="B21:E21"/>
    <mergeCell ref="F8:M9"/>
    <mergeCell ref="B14:E14"/>
    <mergeCell ref="B15:C15"/>
    <mergeCell ref="D15:E15"/>
    <mergeCell ref="B16:C16"/>
    <mergeCell ref="D16:E16"/>
    <mergeCell ref="B3:E3"/>
    <mergeCell ref="A6:A7"/>
    <mergeCell ref="E6:E7"/>
    <mergeCell ref="B11:C11"/>
    <mergeCell ref="D11:E11"/>
  </mergeCells>
  <dataValidations disablePrompts="1" count="1">
    <dataValidation type="list" allowBlank="1" showInputMessage="1" showErrorMessage="1" sqref="D6:D10">
      <formula1>"s,n"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F44"/>
  <sheetViews>
    <sheetView topLeftCell="A2" workbookViewId="0">
      <selection activeCell="B7" sqref="B7"/>
    </sheetView>
  </sheetViews>
  <sheetFormatPr defaultRowHeight="14.5" x14ac:dyDescent="0.35"/>
  <cols>
    <col min="2" max="2" width="27" customWidth="1"/>
    <col min="3" max="3" width="58.1796875" customWidth="1"/>
    <col min="4" max="4" width="15.1796875" customWidth="1"/>
    <col min="5" max="5" width="11.1796875" customWidth="1"/>
    <col min="6" max="6" width="12.81640625" bestFit="1" customWidth="1"/>
  </cols>
  <sheetData>
    <row r="3" spans="2:6" ht="43.5" x14ac:dyDescent="0.35">
      <c r="B3" s="10" t="s">
        <v>7</v>
      </c>
      <c r="C3" s="11" t="s">
        <v>8</v>
      </c>
      <c r="D3" s="10" t="s">
        <v>9</v>
      </c>
      <c r="E3" s="10" t="s">
        <v>10</v>
      </c>
      <c r="F3" s="10" t="s">
        <v>11</v>
      </c>
    </row>
    <row r="4" spans="2:6" x14ac:dyDescent="0.35">
      <c r="B4" s="12" t="s">
        <v>12</v>
      </c>
      <c r="C4" s="13" t="s">
        <v>13</v>
      </c>
      <c r="D4" s="14">
        <v>2014</v>
      </c>
      <c r="E4" s="14" t="s">
        <v>14</v>
      </c>
      <c r="F4" s="14" t="s">
        <v>15</v>
      </c>
    </row>
    <row r="5" spans="2:6" x14ac:dyDescent="0.35">
      <c r="B5" s="12" t="s">
        <v>16</v>
      </c>
      <c r="C5" s="13" t="s">
        <v>17</v>
      </c>
      <c r="D5" s="14">
        <v>2018</v>
      </c>
      <c r="E5" s="14" t="s">
        <v>14</v>
      </c>
      <c r="F5" s="14" t="s">
        <v>15</v>
      </c>
    </row>
    <row r="6" spans="2:6" ht="58" x14ac:dyDescent="0.35">
      <c r="B6" s="12" t="s">
        <v>18</v>
      </c>
      <c r="C6" s="13" t="s">
        <v>19</v>
      </c>
      <c r="D6" s="14">
        <v>2022</v>
      </c>
      <c r="E6" s="14" t="s">
        <v>14</v>
      </c>
      <c r="F6" s="14" t="s">
        <v>15</v>
      </c>
    </row>
    <row r="7" spans="2:6" x14ac:dyDescent="0.35">
      <c r="B7" s="12" t="s">
        <v>20</v>
      </c>
      <c r="C7" s="13" t="s">
        <v>21</v>
      </c>
      <c r="D7" s="14">
        <v>2015</v>
      </c>
      <c r="E7" s="14" t="s">
        <v>14</v>
      </c>
      <c r="F7" s="14" t="s">
        <v>15</v>
      </c>
    </row>
    <row r="8" spans="2:6" x14ac:dyDescent="0.35">
      <c r="B8" s="12" t="s">
        <v>22</v>
      </c>
      <c r="C8" s="13" t="s">
        <v>23</v>
      </c>
      <c r="D8" s="14">
        <v>2015</v>
      </c>
      <c r="E8" s="14" t="s">
        <v>14</v>
      </c>
      <c r="F8" s="14" t="s">
        <v>15</v>
      </c>
    </row>
    <row r="9" spans="2:6" x14ac:dyDescent="0.35">
      <c r="B9" s="12" t="s">
        <v>24</v>
      </c>
      <c r="C9" s="13" t="s">
        <v>25</v>
      </c>
      <c r="D9" s="14">
        <v>2018</v>
      </c>
      <c r="E9" s="14" t="s">
        <v>14</v>
      </c>
      <c r="F9" s="14" t="s">
        <v>15</v>
      </c>
    </row>
    <row r="10" spans="2:6" ht="29" x14ac:dyDescent="0.35">
      <c r="B10" s="12" t="s">
        <v>26</v>
      </c>
      <c r="C10" s="13" t="s">
        <v>27</v>
      </c>
      <c r="D10" s="14">
        <v>2022</v>
      </c>
      <c r="E10" s="14" t="s">
        <v>14</v>
      </c>
      <c r="F10" s="14" t="s">
        <v>15</v>
      </c>
    </row>
    <row r="11" spans="2:6" ht="58" x14ac:dyDescent="0.35">
      <c r="B11" s="12" t="s">
        <v>0</v>
      </c>
      <c r="C11" s="13" t="s">
        <v>28</v>
      </c>
      <c r="D11" s="14">
        <v>2009</v>
      </c>
      <c r="E11" s="14" t="s">
        <v>29</v>
      </c>
      <c r="F11" s="14" t="s">
        <v>15</v>
      </c>
    </row>
    <row r="12" spans="2:6" ht="43.5" x14ac:dyDescent="0.35">
      <c r="B12" s="12" t="s">
        <v>30</v>
      </c>
      <c r="C12" s="13" t="s">
        <v>31</v>
      </c>
      <c r="D12" s="14">
        <v>2009</v>
      </c>
      <c r="E12" s="14" t="s">
        <v>29</v>
      </c>
      <c r="F12" s="14" t="s">
        <v>15</v>
      </c>
    </row>
    <row r="13" spans="2:6" x14ac:dyDescent="0.35">
      <c r="B13" s="12" t="s">
        <v>32</v>
      </c>
      <c r="C13" s="13" t="s">
        <v>33</v>
      </c>
      <c r="D13" s="14">
        <v>2014</v>
      </c>
      <c r="E13" s="14" t="s">
        <v>29</v>
      </c>
      <c r="F13" s="14" t="s">
        <v>15</v>
      </c>
    </row>
    <row r="14" spans="2:6" x14ac:dyDescent="0.35">
      <c r="B14" s="12" t="s">
        <v>34</v>
      </c>
      <c r="C14" s="13" t="s">
        <v>35</v>
      </c>
      <c r="D14" s="14">
        <v>2019</v>
      </c>
      <c r="E14" s="14" t="s">
        <v>29</v>
      </c>
      <c r="F14" s="14" t="s">
        <v>15</v>
      </c>
    </row>
    <row r="15" spans="2:6" ht="29" x14ac:dyDescent="0.35">
      <c r="B15" s="12" t="s">
        <v>36</v>
      </c>
      <c r="C15" s="13" t="s">
        <v>37</v>
      </c>
      <c r="D15" s="14">
        <v>2018</v>
      </c>
      <c r="E15" s="14" t="s">
        <v>29</v>
      </c>
      <c r="F15" s="14" t="s">
        <v>15</v>
      </c>
    </row>
    <row r="16" spans="2:6" ht="29" x14ac:dyDescent="0.35">
      <c r="B16" s="12"/>
      <c r="C16" s="13" t="s">
        <v>38</v>
      </c>
      <c r="D16" s="14"/>
      <c r="E16" s="14"/>
      <c r="F16" s="14" t="s">
        <v>15</v>
      </c>
    </row>
    <row r="17" spans="2:6" x14ac:dyDescent="0.35">
      <c r="B17" s="12"/>
      <c r="C17" s="13" t="s">
        <v>39</v>
      </c>
      <c r="D17" s="14"/>
      <c r="E17" s="14"/>
      <c r="F17" s="14" t="s">
        <v>15</v>
      </c>
    </row>
    <row r="18" spans="2:6" x14ac:dyDescent="0.35">
      <c r="B18" s="12"/>
      <c r="C18" s="13" t="s">
        <v>40</v>
      </c>
      <c r="D18" s="14"/>
      <c r="E18" s="14"/>
      <c r="F18" s="14" t="s">
        <v>15</v>
      </c>
    </row>
    <row r="19" spans="2:6" ht="29" x14ac:dyDescent="0.35">
      <c r="B19" s="12"/>
      <c r="C19" s="13" t="s">
        <v>41</v>
      </c>
      <c r="D19" s="14"/>
      <c r="E19" s="14"/>
      <c r="F19" s="14" t="s">
        <v>15</v>
      </c>
    </row>
    <row r="20" spans="2:6" x14ac:dyDescent="0.35">
      <c r="B20" s="12" t="s">
        <v>42</v>
      </c>
      <c r="C20" s="13" t="s">
        <v>43</v>
      </c>
      <c r="D20" s="14">
        <v>2016</v>
      </c>
      <c r="E20" s="14" t="s">
        <v>14</v>
      </c>
      <c r="F20" s="14" t="s">
        <v>44</v>
      </c>
    </row>
    <row r="21" spans="2:6" ht="29" x14ac:dyDescent="0.35">
      <c r="B21" s="12" t="s">
        <v>45</v>
      </c>
      <c r="C21" s="13" t="s">
        <v>46</v>
      </c>
      <c r="D21" s="14">
        <v>2019</v>
      </c>
      <c r="E21" s="14" t="s">
        <v>14</v>
      </c>
      <c r="F21" s="14" t="s">
        <v>44</v>
      </c>
    </row>
    <row r="22" spans="2:6" x14ac:dyDescent="0.35">
      <c r="B22" s="12" t="s">
        <v>47</v>
      </c>
      <c r="C22" s="13" t="s">
        <v>48</v>
      </c>
      <c r="D22" s="14">
        <v>2021</v>
      </c>
      <c r="E22" s="14" t="s">
        <v>14</v>
      </c>
      <c r="F22" s="14" t="s">
        <v>44</v>
      </c>
    </row>
    <row r="23" spans="2:6" ht="87" x14ac:dyDescent="0.35">
      <c r="B23" s="12" t="s">
        <v>49</v>
      </c>
      <c r="C23" s="13" t="s">
        <v>50</v>
      </c>
      <c r="D23" s="14">
        <v>2020</v>
      </c>
      <c r="E23" s="14" t="s">
        <v>14</v>
      </c>
      <c r="F23" s="14" t="s">
        <v>44</v>
      </c>
    </row>
    <row r="24" spans="2:6" x14ac:dyDescent="0.35">
      <c r="B24" s="12" t="s">
        <v>51</v>
      </c>
      <c r="C24" s="13" t="s">
        <v>52</v>
      </c>
      <c r="D24" s="14">
        <v>2022</v>
      </c>
      <c r="E24" s="14" t="s">
        <v>14</v>
      </c>
      <c r="F24" s="14" t="s">
        <v>44</v>
      </c>
    </row>
    <row r="25" spans="2:6" x14ac:dyDescent="0.35">
      <c r="B25" s="12" t="s">
        <v>53</v>
      </c>
      <c r="C25" s="13" t="s">
        <v>54</v>
      </c>
      <c r="D25" s="14">
        <v>2015</v>
      </c>
      <c r="E25" s="14" t="s">
        <v>14</v>
      </c>
      <c r="F25" s="14" t="s">
        <v>44</v>
      </c>
    </row>
    <row r="26" spans="2:6" x14ac:dyDescent="0.35">
      <c r="B26" s="12" t="s">
        <v>55</v>
      </c>
      <c r="C26" s="13" t="s">
        <v>56</v>
      </c>
      <c r="D26" s="14">
        <v>2020</v>
      </c>
      <c r="E26" s="14" t="s">
        <v>14</v>
      </c>
      <c r="F26" s="14" t="s">
        <v>44</v>
      </c>
    </row>
    <row r="27" spans="2:6" ht="43.5" x14ac:dyDescent="0.35">
      <c r="B27" s="12" t="s">
        <v>57</v>
      </c>
      <c r="C27" s="13" t="s">
        <v>58</v>
      </c>
      <c r="D27" s="14">
        <v>2020</v>
      </c>
      <c r="E27" s="14" t="s">
        <v>14</v>
      </c>
      <c r="F27" s="14" t="s">
        <v>44</v>
      </c>
    </row>
    <row r="28" spans="2:6" ht="43.5" x14ac:dyDescent="0.35">
      <c r="B28" s="12" t="s">
        <v>59</v>
      </c>
      <c r="C28" s="13" t="s">
        <v>60</v>
      </c>
      <c r="D28" s="14">
        <v>2021</v>
      </c>
      <c r="E28" s="14" t="s">
        <v>14</v>
      </c>
      <c r="F28" s="14" t="s">
        <v>44</v>
      </c>
    </row>
    <row r="29" spans="2:6" ht="29" x14ac:dyDescent="0.35">
      <c r="B29" s="12" t="s">
        <v>61</v>
      </c>
      <c r="C29" s="13" t="s">
        <v>62</v>
      </c>
      <c r="D29" s="14">
        <v>2022</v>
      </c>
      <c r="E29" s="14" t="s">
        <v>14</v>
      </c>
      <c r="F29" s="14" t="s">
        <v>44</v>
      </c>
    </row>
    <row r="30" spans="2:6" ht="29" x14ac:dyDescent="0.35">
      <c r="B30" s="12" t="s">
        <v>63</v>
      </c>
      <c r="C30" s="13" t="s">
        <v>64</v>
      </c>
      <c r="D30" s="14">
        <v>2018</v>
      </c>
      <c r="E30" s="14" t="s">
        <v>14</v>
      </c>
      <c r="F30" s="14" t="s">
        <v>44</v>
      </c>
    </row>
    <row r="31" spans="2:6" ht="29" x14ac:dyDescent="0.35">
      <c r="B31" s="12" t="s">
        <v>65</v>
      </c>
      <c r="C31" s="13" t="s">
        <v>66</v>
      </c>
      <c r="D31" s="14">
        <v>2018</v>
      </c>
      <c r="E31" s="14" t="s">
        <v>14</v>
      </c>
      <c r="F31" s="14" t="s">
        <v>44</v>
      </c>
    </row>
    <row r="32" spans="2:6" ht="29" x14ac:dyDescent="0.35">
      <c r="B32" s="12" t="s">
        <v>67</v>
      </c>
      <c r="C32" s="13" t="s">
        <v>68</v>
      </c>
      <c r="D32" s="14">
        <v>2018</v>
      </c>
      <c r="E32" s="14" t="s">
        <v>14</v>
      </c>
      <c r="F32" s="14" t="s">
        <v>44</v>
      </c>
    </row>
    <row r="33" spans="2:6" x14ac:dyDescent="0.35">
      <c r="B33" s="12" t="s">
        <v>69</v>
      </c>
      <c r="C33" s="13" t="s">
        <v>70</v>
      </c>
      <c r="D33" s="14">
        <v>2018</v>
      </c>
      <c r="E33" s="14" t="s">
        <v>14</v>
      </c>
      <c r="F33" s="14" t="s">
        <v>44</v>
      </c>
    </row>
    <row r="34" spans="2:6" x14ac:dyDescent="0.35">
      <c r="B34" s="12" t="s">
        <v>71</v>
      </c>
      <c r="C34" s="13" t="s">
        <v>72</v>
      </c>
      <c r="D34" s="14">
        <v>2019</v>
      </c>
      <c r="E34" s="14" t="s">
        <v>14</v>
      </c>
      <c r="F34" s="14" t="s">
        <v>44</v>
      </c>
    </row>
    <row r="35" spans="2:6" x14ac:dyDescent="0.35">
      <c r="B35" s="12" t="s">
        <v>73</v>
      </c>
      <c r="C35" s="13" t="s">
        <v>74</v>
      </c>
      <c r="D35" s="14">
        <v>2013</v>
      </c>
      <c r="E35" s="14" t="s">
        <v>14</v>
      </c>
      <c r="F35" s="14" t="s">
        <v>44</v>
      </c>
    </row>
    <row r="36" spans="2:6" x14ac:dyDescent="0.35">
      <c r="B36" s="12" t="s">
        <v>75</v>
      </c>
      <c r="C36" s="13" t="s">
        <v>76</v>
      </c>
      <c r="D36" s="14">
        <v>2016</v>
      </c>
      <c r="E36" s="14" t="s">
        <v>14</v>
      </c>
      <c r="F36" s="14" t="s">
        <v>44</v>
      </c>
    </row>
    <row r="37" spans="2:6" x14ac:dyDescent="0.35">
      <c r="B37" s="12" t="s">
        <v>77</v>
      </c>
      <c r="C37" s="13" t="s">
        <v>78</v>
      </c>
      <c r="D37" s="14">
        <v>2016</v>
      </c>
      <c r="E37" s="14" t="s">
        <v>14</v>
      </c>
      <c r="F37" s="14" t="s">
        <v>44</v>
      </c>
    </row>
    <row r="38" spans="2:6" ht="29" x14ac:dyDescent="0.35">
      <c r="B38" s="12" t="s">
        <v>79</v>
      </c>
      <c r="C38" s="13" t="s">
        <v>80</v>
      </c>
      <c r="D38" s="14">
        <v>2022</v>
      </c>
      <c r="E38" s="14" t="s">
        <v>14</v>
      </c>
      <c r="F38" s="14" t="s">
        <v>44</v>
      </c>
    </row>
    <row r="39" spans="2:6" x14ac:dyDescent="0.35">
      <c r="B39" s="12" t="s">
        <v>81</v>
      </c>
      <c r="C39" s="13" t="s">
        <v>82</v>
      </c>
      <c r="D39" s="14">
        <v>2019</v>
      </c>
      <c r="E39" s="14" t="s">
        <v>14</v>
      </c>
      <c r="F39" s="14" t="s">
        <v>44</v>
      </c>
    </row>
    <row r="40" spans="2:6" x14ac:dyDescent="0.35">
      <c r="B40" s="12" t="s">
        <v>83</v>
      </c>
      <c r="C40" s="13" t="s">
        <v>84</v>
      </c>
      <c r="D40" s="14">
        <v>2019</v>
      </c>
      <c r="E40" s="14" t="s">
        <v>14</v>
      </c>
      <c r="F40" s="14" t="s">
        <v>44</v>
      </c>
    </row>
    <row r="41" spans="2:6" x14ac:dyDescent="0.35">
      <c r="B41" s="12" t="s">
        <v>85</v>
      </c>
      <c r="C41" s="13" t="s">
        <v>86</v>
      </c>
      <c r="D41" s="14">
        <v>2020</v>
      </c>
      <c r="E41" s="14" t="s">
        <v>14</v>
      </c>
      <c r="F41" s="14" t="s">
        <v>44</v>
      </c>
    </row>
    <row r="42" spans="2:6" ht="29" x14ac:dyDescent="0.35">
      <c r="B42" s="12" t="s">
        <v>87</v>
      </c>
      <c r="C42" s="13" t="s">
        <v>88</v>
      </c>
      <c r="D42" s="14">
        <v>2017</v>
      </c>
      <c r="E42" s="14" t="s">
        <v>29</v>
      </c>
      <c r="F42" s="14" t="s">
        <v>44</v>
      </c>
    </row>
    <row r="43" spans="2:6" ht="58" x14ac:dyDescent="0.35">
      <c r="B43" s="12" t="s">
        <v>89</v>
      </c>
      <c r="C43" s="13" t="s">
        <v>90</v>
      </c>
      <c r="D43" s="14" t="s">
        <v>91</v>
      </c>
      <c r="E43" s="14" t="s">
        <v>29</v>
      </c>
      <c r="F43" s="14" t="s">
        <v>44</v>
      </c>
    </row>
    <row r="44" spans="2:6" x14ac:dyDescent="0.35">
      <c r="B44" s="12" t="s">
        <v>92</v>
      </c>
      <c r="C44" s="13" t="s">
        <v>93</v>
      </c>
      <c r="D44" s="14">
        <v>2020</v>
      </c>
      <c r="E44" s="14" t="s">
        <v>29</v>
      </c>
      <c r="F44" s="14" t="s">
        <v>44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ISTRUZIONI</vt:lpstr>
      <vt:lpstr>GARANZIE CONVENZIONE-AQ</vt:lpstr>
      <vt:lpstr>Allegato II.13 Codice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Pibiri Silvia</dc:creator>
  <cp:lastModifiedBy>Pibiri Silvia</cp:lastModifiedBy>
  <cp:lastPrinted>2023-11-17T16:31:45Z</cp:lastPrinted>
  <dcterms:created xsi:type="dcterms:W3CDTF">2016-02-02T10:53:31Z</dcterms:created>
  <dcterms:modified xsi:type="dcterms:W3CDTF">2023-11-24T15:02:29Z</dcterms:modified>
</cp:coreProperties>
</file>