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19200" windowHeight="7190" tabRatio="747" activeTab="1"/>
  </bookViews>
  <sheets>
    <sheet name="Componenti Base" sheetId="1" r:id="rId1"/>
    <sheet name="Componenti Opzionali" sheetId="7" r:id="rId2"/>
    <sheet name="Lista-Fornitura Opz" sheetId="2" state="hidden" r:id="rId3"/>
  </sheets>
  <definedNames>
    <definedName name="_xlnm._FilterDatabase" localSheetId="0" hidden="1">'Componenti Base'!$A$1:$I$198</definedName>
    <definedName name="_xlnm._FilterDatabase" localSheetId="1" hidden="1">'Componenti Opzionali'!$A$1:$F$90</definedName>
    <definedName name="_xlnm._FilterDatabase" localSheetId="2" hidden="1">'Lista-Fornitura Opz'!$A$2:$U$56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2" i="2" l="1"/>
  <c r="U34" i="2"/>
  <c r="T26" i="2"/>
  <c r="U18" i="2"/>
  <c r="U10" i="2"/>
  <c r="T3" i="2"/>
  <c r="G3" i="2"/>
  <c r="I3" i="2"/>
  <c r="V3" i="2" s="1"/>
  <c r="G4" i="2"/>
  <c r="I4" i="2"/>
  <c r="V4" i="2" s="1"/>
  <c r="Q4" i="2"/>
  <c r="O4" i="2"/>
  <c r="G5" i="2"/>
  <c r="I5" i="2"/>
  <c r="G6" i="2"/>
  <c r="I6" i="2"/>
  <c r="V6" i="2" s="1"/>
  <c r="O6" i="2"/>
  <c r="P6" i="2"/>
  <c r="Q6" i="2"/>
  <c r="R6" i="2"/>
  <c r="T6" i="2"/>
  <c r="F7" i="2"/>
  <c r="P7" i="2" s="1"/>
  <c r="I7" i="2"/>
  <c r="F8" i="2"/>
  <c r="T8" i="2"/>
  <c r="I8" i="2"/>
  <c r="V8" i="2" s="1"/>
  <c r="G9" i="2"/>
  <c r="I9" i="2"/>
  <c r="V9" i="2" s="1"/>
  <c r="Q9" i="2"/>
  <c r="R9" i="2"/>
  <c r="U9" i="2"/>
  <c r="G10" i="2"/>
  <c r="I10" i="2"/>
  <c r="V10" i="2"/>
  <c r="Q10" i="2"/>
  <c r="R10" i="2"/>
  <c r="G11" i="2"/>
  <c r="I11" i="2"/>
  <c r="T11" i="2"/>
  <c r="F12" i="2"/>
  <c r="U12" i="2" s="1"/>
  <c r="I12" i="2"/>
  <c r="V12" i="2"/>
  <c r="W12" i="2" s="1"/>
  <c r="F13" i="2"/>
  <c r="G13" i="2" s="1"/>
  <c r="I13" i="2"/>
  <c r="V13" i="2"/>
  <c r="X13" i="2" s="1"/>
  <c r="I14" i="2"/>
  <c r="O14" i="2"/>
  <c r="P14" i="2"/>
  <c r="Q14" i="2"/>
  <c r="R14" i="2"/>
  <c r="G15" i="2"/>
  <c r="I15" i="2"/>
  <c r="V15" i="2" s="1"/>
  <c r="O15" i="2"/>
  <c r="P15" i="2"/>
  <c r="I16" i="2"/>
  <c r="O16" i="2"/>
  <c r="P16" i="2"/>
  <c r="G17" i="2"/>
  <c r="I17" i="2"/>
  <c r="O17" i="2"/>
  <c r="P17" i="2"/>
  <c r="G18" i="2"/>
  <c r="I18" i="2"/>
  <c r="Q18" i="2"/>
  <c r="P18" i="2"/>
  <c r="G19" i="2"/>
  <c r="I19" i="2"/>
  <c r="O19" i="2"/>
  <c r="P19" i="2"/>
  <c r="Q19" i="2"/>
  <c r="R19" i="2"/>
  <c r="G20" i="2"/>
  <c r="I20" i="2"/>
  <c r="V20" i="2" s="1"/>
  <c r="O20" i="2"/>
  <c r="P20" i="2"/>
  <c r="Q20" i="2"/>
  <c r="R20" i="2"/>
  <c r="G21" i="2"/>
  <c r="I21" i="2"/>
  <c r="V21" i="2"/>
  <c r="W21" i="2" s="1"/>
  <c r="O21" i="2"/>
  <c r="P21" i="2"/>
  <c r="Q21" i="2"/>
  <c r="R21" i="2"/>
  <c r="G22" i="2"/>
  <c r="I22" i="2"/>
  <c r="V22" i="2"/>
  <c r="W22" i="2" s="1"/>
  <c r="X22" i="2"/>
  <c r="O22" i="2"/>
  <c r="P22" i="2"/>
  <c r="Q22" i="2"/>
  <c r="R22" i="2"/>
  <c r="G23" i="2"/>
  <c r="I23" i="2"/>
  <c r="O23" i="2"/>
  <c r="P23" i="2"/>
  <c r="Q23" i="2"/>
  <c r="R23" i="2"/>
  <c r="G24" i="2"/>
  <c r="I24" i="2"/>
  <c r="V24" i="2" s="1"/>
  <c r="O24" i="2"/>
  <c r="P24" i="2"/>
  <c r="Q24" i="2"/>
  <c r="R24" i="2"/>
  <c r="G25" i="2"/>
  <c r="I25" i="2"/>
  <c r="V25" i="2"/>
  <c r="X25" i="2"/>
  <c r="O25" i="2"/>
  <c r="P25" i="2"/>
  <c r="Q25" i="2"/>
  <c r="R25" i="2"/>
  <c r="U25" i="2"/>
  <c r="T25" i="2"/>
  <c r="G26" i="2"/>
  <c r="I26" i="2"/>
  <c r="V26" i="2" s="1"/>
  <c r="O26" i="2"/>
  <c r="P26" i="2"/>
  <c r="Q26" i="2"/>
  <c r="R26" i="2"/>
  <c r="G27" i="2"/>
  <c r="I27" i="2"/>
  <c r="V27" i="2"/>
  <c r="W27" i="2"/>
  <c r="O27" i="2"/>
  <c r="P27" i="2"/>
  <c r="Q27" i="2"/>
  <c r="R27" i="2"/>
  <c r="T27" i="2"/>
  <c r="G28" i="2"/>
  <c r="I28" i="2"/>
  <c r="V28" i="2"/>
  <c r="W28" i="2" s="1"/>
  <c r="O28" i="2"/>
  <c r="P28" i="2"/>
  <c r="Q28" i="2"/>
  <c r="R28" i="2"/>
  <c r="U28" i="2"/>
  <c r="T28" i="2"/>
  <c r="G29" i="2"/>
  <c r="I29" i="2"/>
  <c r="V29" i="2"/>
  <c r="O29" i="2"/>
  <c r="P29" i="2"/>
  <c r="Q29" i="2"/>
  <c r="R29" i="2"/>
  <c r="G30" i="2"/>
  <c r="I30" i="2"/>
  <c r="V30" i="2" s="1"/>
  <c r="O30" i="2"/>
  <c r="P30" i="2"/>
  <c r="Q30" i="2"/>
  <c r="R30" i="2"/>
  <c r="T30" i="2"/>
  <c r="G31" i="2"/>
  <c r="I31" i="2"/>
  <c r="V31" i="2" s="1"/>
  <c r="O31" i="2"/>
  <c r="P31" i="2"/>
  <c r="Q31" i="2"/>
  <c r="R31" i="2"/>
  <c r="U31" i="2"/>
  <c r="G32" i="2"/>
  <c r="I32" i="2"/>
  <c r="O32" i="2"/>
  <c r="P32" i="2"/>
  <c r="Q32" i="2"/>
  <c r="R32" i="2"/>
  <c r="G33" i="2"/>
  <c r="I33" i="2"/>
  <c r="V33" i="2" s="1"/>
  <c r="O33" i="2"/>
  <c r="P33" i="2"/>
  <c r="Q33" i="2"/>
  <c r="R33" i="2"/>
  <c r="G34" i="2"/>
  <c r="I34" i="2"/>
  <c r="V34" i="2"/>
  <c r="X34" i="2" s="1"/>
  <c r="O34" i="2"/>
  <c r="P34" i="2"/>
  <c r="Q34" i="2"/>
  <c r="R34" i="2"/>
  <c r="G35" i="2"/>
  <c r="I35" i="2"/>
  <c r="V35" i="2"/>
  <c r="X35" i="2" s="1"/>
  <c r="O35" i="2"/>
  <c r="P35" i="2"/>
  <c r="Q35" i="2"/>
  <c r="R35" i="2"/>
  <c r="G36" i="2"/>
  <c r="I36" i="2"/>
  <c r="O36" i="2"/>
  <c r="P36" i="2"/>
  <c r="Q36" i="2"/>
  <c r="R36" i="2"/>
  <c r="U36" i="2"/>
  <c r="G37" i="2"/>
  <c r="I37" i="2"/>
  <c r="V37" i="2" s="1"/>
  <c r="O37" i="2"/>
  <c r="P37" i="2"/>
  <c r="Q37" i="2"/>
  <c r="R37" i="2"/>
  <c r="G38" i="2"/>
  <c r="I38" i="2"/>
  <c r="V38" i="2"/>
  <c r="X38" i="2"/>
  <c r="O38" i="2"/>
  <c r="P38" i="2"/>
  <c r="Q38" i="2"/>
  <c r="R38" i="2"/>
  <c r="T38" i="2"/>
  <c r="G39" i="2"/>
  <c r="I39" i="2"/>
  <c r="O39" i="2"/>
  <c r="P39" i="2"/>
  <c r="Q39" i="2"/>
  <c r="R39" i="2"/>
  <c r="U39" i="2"/>
  <c r="G40" i="2"/>
  <c r="I40" i="2"/>
  <c r="O40" i="2"/>
  <c r="P40" i="2"/>
  <c r="Q40" i="2"/>
  <c r="R40" i="2"/>
  <c r="G41" i="2"/>
  <c r="I41" i="2"/>
  <c r="V41" i="2" s="1"/>
  <c r="O41" i="2"/>
  <c r="P41" i="2"/>
  <c r="Q41" i="2"/>
  <c r="R41" i="2"/>
  <c r="G42" i="2"/>
  <c r="I42" i="2"/>
  <c r="V42" i="2" s="1"/>
  <c r="O42" i="2"/>
  <c r="P42" i="2"/>
  <c r="Q42" i="2"/>
  <c r="R42" i="2"/>
  <c r="G43" i="2"/>
  <c r="I43" i="2"/>
  <c r="V43" i="2"/>
  <c r="X43" i="2"/>
  <c r="O43" i="2"/>
  <c r="P43" i="2"/>
  <c r="Q43" i="2"/>
  <c r="R43" i="2"/>
  <c r="T43" i="2"/>
  <c r="G44" i="2"/>
  <c r="I44" i="2"/>
  <c r="V44" i="2"/>
  <c r="X44" i="2" s="1"/>
  <c r="O44" i="2"/>
  <c r="P44" i="2"/>
  <c r="Q44" i="2"/>
  <c r="R44" i="2"/>
  <c r="G45" i="2"/>
  <c r="I45" i="2"/>
  <c r="O45" i="2"/>
  <c r="P45" i="2"/>
  <c r="Q45" i="2"/>
  <c r="R45" i="2"/>
  <c r="G46" i="2"/>
  <c r="I46" i="2"/>
  <c r="V46" i="2" s="1"/>
  <c r="O46" i="2"/>
  <c r="P46" i="2"/>
  <c r="Q46" i="2"/>
  <c r="R46" i="2"/>
  <c r="G47" i="2"/>
  <c r="I47" i="2"/>
  <c r="V47" i="2" s="1"/>
  <c r="O47" i="2"/>
  <c r="P47" i="2"/>
  <c r="Q47" i="2"/>
  <c r="R47" i="2"/>
  <c r="U47" i="2"/>
  <c r="G48" i="2"/>
  <c r="I48" i="2"/>
  <c r="V48" i="2" s="1"/>
  <c r="O48" i="2"/>
  <c r="P48" i="2"/>
  <c r="Q48" i="2"/>
  <c r="R48" i="2"/>
  <c r="G49" i="2"/>
  <c r="I49" i="2"/>
  <c r="O49" i="2"/>
  <c r="P49" i="2"/>
  <c r="Q49" i="2"/>
  <c r="R49" i="2"/>
  <c r="U49" i="2"/>
  <c r="G50" i="2"/>
  <c r="I50" i="2"/>
  <c r="V50" i="2" s="1"/>
  <c r="O50" i="2"/>
  <c r="P50" i="2"/>
  <c r="Q50" i="2"/>
  <c r="R50" i="2"/>
  <c r="G51" i="2"/>
  <c r="I51" i="2"/>
  <c r="V51" i="2" s="1"/>
  <c r="O51" i="2"/>
  <c r="P51" i="2"/>
  <c r="Q51" i="2"/>
  <c r="R51" i="2"/>
  <c r="T51" i="2"/>
  <c r="G52" i="2"/>
  <c r="I52" i="2"/>
  <c r="O52" i="2"/>
  <c r="P52" i="2"/>
  <c r="Q52" i="2"/>
  <c r="R52" i="2"/>
  <c r="T52" i="2"/>
  <c r="G53" i="2"/>
  <c r="I53" i="2"/>
  <c r="O53" i="2"/>
  <c r="P53" i="2"/>
  <c r="Q53" i="2"/>
  <c r="R53" i="2"/>
  <c r="U53" i="2"/>
  <c r="G54" i="2"/>
  <c r="I54" i="2"/>
  <c r="V54" i="2" s="1"/>
  <c r="O54" i="2"/>
  <c r="P54" i="2"/>
  <c r="Q54" i="2"/>
  <c r="R54" i="2"/>
  <c r="U54" i="2"/>
  <c r="G55" i="2"/>
  <c r="I55" i="2"/>
  <c r="V55" i="2"/>
  <c r="X55" i="2" s="1"/>
  <c r="O55" i="2"/>
  <c r="P55" i="2"/>
  <c r="Q55" i="2"/>
  <c r="R55" i="2"/>
  <c r="G56" i="2"/>
  <c r="I56" i="2"/>
  <c r="O56" i="2"/>
  <c r="P56" i="2"/>
  <c r="Q56" i="2"/>
  <c r="R56" i="2"/>
  <c r="O9" i="2"/>
  <c r="U3" i="2"/>
  <c r="T36" i="2"/>
  <c r="Q15" i="2"/>
  <c r="T50" i="2"/>
  <c r="V23" i="2"/>
  <c r="W23" i="2"/>
  <c r="R18" i="2"/>
  <c r="P9" i="2"/>
  <c r="V39" i="2"/>
  <c r="X39" i="2" s="1"/>
  <c r="Q16" i="2"/>
  <c r="T39" i="2"/>
  <c r="V19" i="2"/>
  <c r="X19" i="2" s="1"/>
  <c r="U11" i="2"/>
  <c r="T9" i="2"/>
  <c r="V16" i="2"/>
  <c r="X16" i="2" s="1"/>
  <c r="U8" i="2"/>
  <c r="T49" i="2"/>
  <c r="V45" i="2"/>
  <c r="W45" i="2"/>
  <c r="R17" i="2"/>
  <c r="T47" i="2"/>
  <c r="T31" i="2"/>
  <c r="O18" i="2"/>
  <c r="Q17" i="2"/>
  <c r="T54" i="2"/>
  <c r="O10" i="2"/>
  <c r="T53" i="2"/>
  <c r="V49" i="2"/>
  <c r="W49" i="2"/>
  <c r="V36" i="2"/>
  <c r="X36" i="2" s="1"/>
  <c r="U4" i="2"/>
  <c r="V53" i="2"/>
  <c r="X53" i="2" s="1"/>
  <c r="W53" i="2"/>
  <c r="V56" i="2"/>
  <c r="W56" i="2"/>
  <c r="V40" i="2"/>
  <c r="X40" i="2" s="1"/>
  <c r="W40" i="2"/>
  <c r="R16" i="2"/>
  <c r="R15" i="2"/>
  <c r="P10" i="2"/>
  <c r="T4" i="2"/>
  <c r="U44" i="2"/>
  <c r="T44" i="2"/>
  <c r="U41" i="2"/>
  <c r="P4" i="2"/>
  <c r="R4" i="2"/>
  <c r="U52" i="2"/>
  <c r="V52" i="2"/>
  <c r="W52" i="2"/>
  <c r="U46" i="2"/>
  <c r="T46" i="2"/>
  <c r="U14" i="2"/>
  <c r="V14" i="2"/>
  <c r="W14" i="2"/>
  <c r="T14" i="2"/>
  <c r="R3" i="2"/>
  <c r="P3" i="2"/>
  <c r="U55" i="2"/>
  <c r="T55" i="2"/>
  <c r="U37" i="2"/>
  <c r="T37" i="2"/>
  <c r="T22" i="2"/>
  <c r="U22" i="2"/>
  <c r="U43" i="2"/>
  <c r="O7" i="2"/>
  <c r="O5" i="2"/>
  <c r="Q5" i="2"/>
  <c r="U56" i="2"/>
  <c r="T56" i="2"/>
  <c r="U35" i="2"/>
  <c r="T35" i="2"/>
  <c r="T17" i="2"/>
  <c r="U17" i="2"/>
  <c r="V17" i="2"/>
  <c r="X17" i="2" s="1"/>
  <c r="W17" i="2"/>
  <c r="P11" i="2"/>
  <c r="P5" i="2"/>
  <c r="P8" i="2"/>
  <c r="R11" i="2"/>
  <c r="Q3" i="2"/>
  <c r="O3" i="2"/>
  <c r="R5" i="2"/>
  <c r="U29" i="2"/>
  <c r="T29" i="2"/>
  <c r="U45" i="2"/>
  <c r="T45" i="2"/>
  <c r="T20" i="2"/>
  <c r="U20" i="2"/>
  <c r="Q11" i="2"/>
  <c r="O11" i="2"/>
  <c r="T7" i="2"/>
  <c r="V7" i="2"/>
  <c r="U32" i="2"/>
  <c r="T32" i="2"/>
  <c r="V32" i="2"/>
  <c r="W32" i="2"/>
  <c r="G8" i="2"/>
  <c r="Q8" i="2"/>
  <c r="O8" i="2"/>
  <c r="T41" i="2"/>
  <c r="R8" i="2"/>
  <c r="U33" i="2"/>
  <c r="T33" i="2"/>
  <c r="U48" i="2"/>
  <c r="T48" i="2"/>
  <c r="U30" i="2"/>
  <c r="U24" i="2"/>
  <c r="T24" i="2"/>
  <c r="U51" i="2"/>
  <c r="T19" i="2"/>
  <c r="U19" i="2"/>
  <c r="T16" i="2"/>
  <c r="U16" i="2"/>
  <c r="U40" i="2"/>
  <c r="T40" i="2"/>
  <c r="U38" i="2"/>
  <c r="T21" i="2"/>
  <c r="U21" i="2"/>
  <c r="U27" i="2"/>
  <c r="T23" i="2"/>
  <c r="U23" i="2"/>
  <c r="T15" i="2"/>
  <c r="U15" i="2"/>
  <c r="U5" i="2"/>
  <c r="V5" i="2"/>
  <c r="W5" i="2" s="1"/>
  <c r="T5" i="2"/>
  <c r="U6" i="2"/>
  <c r="V11" i="2"/>
  <c r="W11" i="2"/>
  <c r="X14" i="2"/>
  <c r="X11" i="2"/>
  <c r="U26" i="2"/>
  <c r="T10" i="2"/>
  <c r="T34" i="2"/>
  <c r="V18" i="2"/>
  <c r="U50" i="2"/>
  <c r="T18" i="2"/>
  <c r="T42" i="2"/>
  <c r="W38" i="2"/>
  <c r="X32" i="2"/>
  <c r="X52" i="2"/>
  <c r="W55" i="2"/>
  <c r="X18" i="2"/>
  <c r="X23" i="2"/>
  <c r="X28" i="2"/>
  <c r="W43" i="2"/>
  <c r="W18" i="2"/>
  <c r="W10" i="2"/>
  <c r="X10" i="2"/>
  <c r="W35" i="2"/>
  <c r="W29" i="2"/>
  <c r="X29" i="2"/>
  <c r="X49" i="2"/>
  <c r="X45" i="2"/>
  <c r="W25" i="2"/>
  <c r="X27" i="2"/>
  <c r="X56" i="2"/>
  <c r="T12" i="2"/>
  <c r="X51" i="2" l="1"/>
  <c r="W51" i="2"/>
  <c r="W6" i="2"/>
  <c r="X6" i="2"/>
  <c r="W33" i="2"/>
  <c r="X33" i="2"/>
  <c r="W46" i="2"/>
  <c r="X46" i="2"/>
  <c r="W3" i="2"/>
  <c r="X3" i="2"/>
  <c r="W47" i="2"/>
  <c r="X47" i="2"/>
  <c r="W41" i="2"/>
  <c r="X41" i="2"/>
  <c r="W48" i="2"/>
  <c r="X48" i="2"/>
  <c r="X9" i="2"/>
  <c r="W9" i="2"/>
  <c r="W42" i="2"/>
  <c r="X42" i="2"/>
  <c r="X26" i="2"/>
  <c r="W26" i="2"/>
  <c r="W24" i="2"/>
  <c r="X24" i="2"/>
  <c r="W15" i="2"/>
  <c r="X15" i="2"/>
  <c r="X30" i="2"/>
  <c r="W30" i="2"/>
  <c r="W50" i="2"/>
  <c r="X50" i="2"/>
  <c r="W37" i="2"/>
  <c r="X37" i="2"/>
  <c r="X31" i="2"/>
  <c r="W31" i="2"/>
  <c r="X8" i="2"/>
  <c r="W8" i="2"/>
  <c r="X4" i="2"/>
  <c r="W4" i="2"/>
  <c r="W54" i="2"/>
  <c r="X54" i="2"/>
  <c r="U1" i="2"/>
  <c r="X20" i="2"/>
  <c r="W20" i="2"/>
  <c r="W16" i="2"/>
  <c r="W7" i="2"/>
  <c r="W44" i="2"/>
  <c r="R12" i="2"/>
  <c r="T13" i="2"/>
  <c r="T1" i="2" s="1"/>
  <c r="G12" i="2"/>
  <c r="Q12" i="2"/>
  <c r="O13" i="2"/>
  <c r="O12" i="2"/>
  <c r="O1" i="2" s="1"/>
  <c r="W39" i="2"/>
  <c r="X12" i="2"/>
  <c r="X21" i="2"/>
  <c r="R13" i="2"/>
  <c r="W34" i="2"/>
  <c r="R7" i="2"/>
  <c r="R1" i="2" s="1"/>
  <c r="W13" i="2"/>
  <c r="X7" i="2"/>
  <c r="X5" i="2"/>
  <c r="P13" i="2"/>
  <c r="G7" i="2"/>
  <c r="U13" i="2"/>
  <c r="P12" i="2"/>
  <c r="P1" i="2" s="1"/>
  <c r="Q7" i="2"/>
  <c r="Q1" i="2" s="1"/>
  <c r="Q13" i="2"/>
  <c r="W19" i="2"/>
  <c r="W36" i="2"/>
  <c r="U7" i="2"/>
  <c r="X1" i="2" l="1"/>
  <c r="W1" i="2"/>
</calcChain>
</file>

<file path=xl/sharedStrings.xml><?xml version="1.0" encoding="utf-8"?>
<sst xmlns="http://schemas.openxmlformats.org/spreadsheetml/2006/main" count="1477" uniqueCount="359">
  <si>
    <t>Fam2</t>
  </si>
  <si>
    <t>7LS-00002</t>
  </si>
  <si>
    <t>Project P3 Sub Per User</t>
  </si>
  <si>
    <t>Addtl-MW</t>
  </si>
  <si>
    <t>HWN-00002</t>
  </si>
  <si>
    <t>Visio P1 Sub Per User</t>
  </si>
  <si>
    <t>GSN-00002</t>
  </si>
  <si>
    <t>19-ADER</t>
  </si>
  <si>
    <t>9EM-00270</t>
  </si>
  <si>
    <t>Win Server Standard Core ALng SA 2L</t>
  </si>
  <si>
    <t>Addtl-Server</t>
  </si>
  <si>
    <t>R39-00396</t>
  </si>
  <si>
    <t>Win Server External Connector ALng SA</t>
  </si>
  <si>
    <t>9EA-00278</t>
  </si>
  <si>
    <t>Win Server DC Core ALng SA 2L</t>
  </si>
  <si>
    <t>6VC-01254</t>
  </si>
  <si>
    <t>Win Remote Desktop Services CAL ALng SA UCAL</t>
  </si>
  <si>
    <t>L5D-00162</t>
  </si>
  <si>
    <t>Visual Studio Test Pro MSDN ALng LSA</t>
  </si>
  <si>
    <t>MX3-00117</t>
  </si>
  <si>
    <t>HWH-00002</t>
  </si>
  <si>
    <t>Visio P1 FSA Sub Per User</t>
  </si>
  <si>
    <t>9K3-00002</t>
  </si>
  <si>
    <t>Visio P2 FSA Sub Per User</t>
  </si>
  <si>
    <t>Addtl-Cloud</t>
  </si>
  <si>
    <t>9EN-00198</t>
  </si>
  <si>
    <t>System Center Standard Core ALng SA 2L</t>
  </si>
  <si>
    <t>9EP-00208</t>
  </si>
  <si>
    <t>System Center DC Core ALng SA 2L</t>
  </si>
  <si>
    <t>7NQ-00292</t>
  </si>
  <si>
    <t>7JQ-00343</t>
  </si>
  <si>
    <t>H04-00268</t>
  </si>
  <si>
    <t>SharePoint Server ALng SA</t>
  </si>
  <si>
    <t>MTH-00001</t>
  </si>
  <si>
    <t>D365 Team Members Sub Per User</t>
  </si>
  <si>
    <t>Addtl-BusApp</t>
  </si>
  <si>
    <t>SAM-00001</t>
  </si>
  <si>
    <t>D365 Supply Chain Management Attach Sub to D365 Base SKU Per User</t>
  </si>
  <si>
    <t>DMR-00001</t>
  </si>
  <si>
    <t>D365 Operations Sandbox T2 Sub Services Standard Acceptance Test</t>
  </si>
  <si>
    <t>PTU-00002</t>
  </si>
  <si>
    <t>D365 Operations Additional Database Capacity Sub Add-on</t>
  </si>
  <si>
    <t>SFV-00001</t>
  </si>
  <si>
    <t>D365 Finance Sub Per User</t>
  </si>
  <si>
    <t>DDW-00003</t>
  </si>
  <si>
    <t>D365 Customer Service Sub Per User</t>
  </si>
  <si>
    <t>9GS-00135</t>
  </si>
  <si>
    <t>CIS Suite Datacenter Core ALng SA 2L</t>
  </si>
  <si>
    <t>AAD-33168</t>
  </si>
  <si>
    <t>M365 E5 Unified Sub Per User</t>
  </si>
  <si>
    <t>Ent-M365</t>
  </si>
  <si>
    <t>AAD-33177</t>
  </si>
  <si>
    <t>M365 E5 Unified FSA Sub Per User</t>
  </si>
  <si>
    <t>18-GDF</t>
  </si>
  <si>
    <t>5HU-00216</t>
  </si>
  <si>
    <t>395-02504</t>
  </si>
  <si>
    <t>Ent-Cloud</t>
  </si>
  <si>
    <t>3JJ-00003</t>
  </si>
  <si>
    <t>M365 Apps Enterprise Sub Per User</t>
  </si>
  <si>
    <t>D7U-00002</t>
  </si>
  <si>
    <t>M365 Apps Enterprise FSA Sub Per User</t>
  </si>
  <si>
    <t>AAD-33204</t>
  </si>
  <si>
    <t>M365 E3 Unified Sub Per User</t>
  </si>
  <si>
    <t>AAD-33200</t>
  </si>
  <si>
    <t>M365 E3 Unified FSA Sub Per User</t>
  </si>
  <si>
    <t>JFX-00003</t>
  </si>
  <si>
    <t>M365 F3 FUSL Sub Per User</t>
  </si>
  <si>
    <t>TRA-00047</t>
  </si>
  <si>
    <t>ExchgOnlnPlan1 ShrdSvr ALNG SubsVL MVL PerUsr</t>
  </si>
  <si>
    <t>17-CDC-cnelit</t>
  </si>
  <si>
    <t>KF5-00002</t>
  </si>
  <si>
    <t>Defender O365 P1 Sub Per User</t>
  </si>
  <si>
    <t>Addtl-Sec</t>
  </si>
  <si>
    <t>AAA-22359</t>
  </si>
  <si>
    <t>T6A-00024</t>
  </si>
  <si>
    <t>O365 E1 Sub Per User</t>
  </si>
  <si>
    <t>AAA-10732</t>
  </si>
  <si>
    <t>EntMobandSecE3Full ShrdSvr ALNG SubsVL MVL PerUsr</t>
  </si>
  <si>
    <t>AAA-22324</t>
  </si>
  <si>
    <t>Win E5 Step-up Win E3</t>
  </si>
  <si>
    <t>AAA-10842</t>
  </si>
  <si>
    <t>O365 E3 Sub Per User</t>
  </si>
  <si>
    <t>15-CDC-itads</t>
  </si>
  <si>
    <t>6WT-00001</t>
  </si>
  <si>
    <t>O365 Extra File Storage Sub Add-on Extra Storage 1 GB</t>
  </si>
  <si>
    <t>SFJ-00001</t>
  </si>
  <si>
    <t>PowerAutomateperflowplan ShrdSvr ALNG SubsVL MVL Min5Licenses</t>
  </si>
  <si>
    <t>14-CDC</t>
  </si>
  <si>
    <t>SEJ-00002</t>
  </si>
  <si>
    <t>Power AppsPlan ShrdSvr ALNG SubsVL MVL PerUsr</t>
  </si>
  <si>
    <t>3VU-00044</t>
  </si>
  <si>
    <t>MSDN Platforms ALng SA</t>
  </si>
  <si>
    <t>9GA-00006</t>
  </si>
  <si>
    <t>CIS Suite Standard Core ALng LSA 2L</t>
  </si>
  <si>
    <t>9GA-00313</t>
  </si>
  <si>
    <t>CIS Suite Standard Core ALng SA 2L</t>
  </si>
  <si>
    <t>6VC-01253</t>
  </si>
  <si>
    <t>Win Remote Desktop Services CAL ALng SA DCAL</t>
  </si>
  <si>
    <t>7MK-00002</t>
  </si>
  <si>
    <t>TQA-00005</t>
  </si>
  <si>
    <t>3R2-00002</t>
  </si>
  <si>
    <t>AzureActvDrctryPremP1 ShrdSvr ALNG SubsVL MVL PerUsr</t>
  </si>
  <si>
    <t>V9B-00001</t>
  </si>
  <si>
    <t>Teams Rooms Pro Sub Per Device</t>
  </si>
  <si>
    <t>13-CDC-avvoc</t>
  </si>
  <si>
    <t>269-05623</t>
  </si>
  <si>
    <t>Office Professional Plus ALng LSA</t>
  </si>
  <si>
    <t>12-CDC-itcdc</t>
  </si>
  <si>
    <t>68B-00008</t>
  </si>
  <si>
    <t>Power BI Premium USL Sub Per User</t>
  </si>
  <si>
    <t>11-Equit Giustizia</t>
  </si>
  <si>
    <t>77D-00111</t>
  </si>
  <si>
    <t>10-DAG</t>
  </si>
  <si>
    <t>126-00196</t>
  </si>
  <si>
    <t>AzureDevOpsServerCAL ALNG SA MVL UsrCAL</t>
  </si>
  <si>
    <t>9EM-00562</t>
  </si>
  <si>
    <t>Win Server Standard Core ALng LSA 2L</t>
  </si>
  <si>
    <t>9EA-00039</t>
  </si>
  <si>
    <t>Win Server DC Core ALng LSA 2L</t>
  </si>
  <si>
    <t>7JQ-00341</t>
  </si>
  <si>
    <t>SQL Server Enterprise Core ALng LSA 2L</t>
  </si>
  <si>
    <t>3Q2-00002</t>
  </si>
  <si>
    <t>H22-00475</t>
  </si>
  <si>
    <t>FSZ-00002</t>
  </si>
  <si>
    <t>Defender O365 P2 Sub Per User</t>
  </si>
  <si>
    <t>09-Tesoro</t>
  </si>
  <si>
    <t>08-RGS</t>
  </si>
  <si>
    <t>GWZ-00030</t>
  </si>
  <si>
    <t>Viva Insights Sub Per User</t>
  </si>
  <si>
    <t>06-Dogane/Monop</t>
  </si>
  <si>
    <t>1JV-00001</t>
  </si>
  <si>
    <t>Viva Topics SubVL Add-on</t>
  </si>
  <si>
    <t>SEJ-00016</t>
  </si>
  <si>
    <t>Power Apps Plan Sub Per User (2000 Seat Min)</t>
  </si>
  <si>
    <t>TQA-00001</t>
  </si>
  <si>
    <t>Exchange Online P2 Sub Per User</t>
  </si>
  <si>
    <t>Fam1</t>
  </si>
  <si>
    <t>05-Finanze - cpgt</t>
  </si>
  <si>
    <t>1C9-00002</t>
  </si>
  <si>
    <t>M365 E5 IP &amp; Govern Sub Per User</t>
  </si>
  <si>
    <t>05-Finanze</t>
  </si>
  <si>
    <t>04-Demanio</t>
  </si>
  <si>
    <t>SY9-00004</t>
  </si>
  <si>
    <t>O365 E5 Sub Per User</t>
  </si>
  <si>
    <t>03-Entrate</t>
  </si>
  <si>
    <t>AAA-10787</t>
  </si>
  <si>
    <t>EMS E3 ALng Sub Per User</t>
  </si>
  <si>
    <t>AAA-10908</t>
  </si>
  <si>
    <t>O365 E3 SU M365 Apps Enterprise Per User</t>
  </si>
  <si>
    <t>01-SOGEI</t>
  </si>
  <si>
    <t>126-00183</t>
  </si>
  <si>
    <t>AzureDevOpsServerCAL ALNG SA MVL DvcCAL</t>
  </si>
  <si>
    <t>125-00124</t>
  </si>
  <si>
    <t>AzureDevOpsServer ALNG SA MVL</t>
  </si>
  <si>
    <t>7SY-00002</t>
  </si>
  <si>
    <t>T98-00798</t>
  </si>
  <si>
    <t>Win Rights Management Svc CAL WinNT ALng SA DCAL</t>
  </si>
  <si>
    <t>7NQ-00302</t>
  </si>
  <si>
    <t>SQL Server Standard Core ALng LSA 2L</t>
  </si>
  <si>
    <t>6VC-01251</t>
  </si>
  <si>
    <t>Win Remote Desktop Services CAL ALng LSA DCAL</t>
  </si>
  <si>
    <t>6XC-00299</t>
  </si>
  <si>
    <t>Win Remote Desktop Services Ext Con ALng SA</t>
  </si>
  <si>
    <t>312-02257</t>
  </si>
  <si>
    <t>01- SOGEI Powerapp Viva</t>
  </si>
  <si>
    <t>SYS-00001</t>
  </si>
  <si>
    <t>PowerVirtualAgentUSL ShrdSvr ALNG SubsVL MVL PerUsr</t>
  </si>
  <si>
    <t>RYT-00001</t>
  </si>
  <si>
    <t>PowerVirtualAgent ShrdSvr ALNG SubsVL MVL 2Ksessions</t>
  </si>
  <si>
    <t>Prezzo Unit. SOGEI</t>
  </si>
  <si>
    <t>Sub ERP 2023 
3 Anni</t>
  </si>
  <si>
    <t>Sub ERP 2023 Annuale</t>
  </si>
  <si>
    <t>Mesi/Unit Anno 3</t>
  </si>
  <si>
    <t>Mesi/Unit Anno2</t>
  </si>
  <si>
    <t>Mesi/Unit Anno1</t>
  </si>
  <si>
    <t>Sconto Fam</t>
  </si>
  <si>
    <t>Fam</t>
  </si>
  <si>
    <t>inc</t>
  </si>
  <si>
    <t xml:space="preserve">Qtà </t>
  </si>
  <si>
    <t>Qtà EA 2020</t>
  </si>
  <si>
    <t>Part Number</t>
  </si>
  <si>
    <t>Descrizione Prodotto</t>
  </si>
  <si>
    <t>Workload</t>
  </si>
  <si>
    <t>Amministrazioni</t>
  </si>
  <si>
    <t xml:space="preserve">EA7 </t>
  </si>
  <si>
    <t>Benchmark</t>
  </si>
  <si>
    <t>18-GDF opz</t>
  </si>
  <si>
    <t>M365 E5 Unified Sub Per User (ACN)</t>
  </si>
  <si>
    <t>16-CDC-govit opz</t>
  </si>
  <si>
    <t>14-CDC opz</t>
  </si>
  <si>
    <t>13-CDC-avvoc opz</t>
  </si>
  <si>
    <t>10-DAG opz</t>
  </si>
  <si>
    <t>08-RGS opz</t>
  </si>
  <si>
    <t>04-Demanio opz</t>
  </si>
  <si>
    <t>01-SOGEI opz</t>
  </si>
  <si>
    <t>01- SOGEI Powerapp Viva opz</t>
  </si>
  <si>
    <t>19-ADER opz</t>
  </si>
  <si>
    <t>17-CDC-cnelit opz</t>
  </si>
  <si>
    <t>11-Equit Giustizia opz</t>
  </si>
  <si>
    <t>09-Tesoro opz</t>
  </si>
  <si>
    <t>06-Dogane/Monop opz</t>
  </si>
  <si>
    <t>05-Finanze opz</t>
  </si>
  <si>
    <t>GSL-00002</t>
  </si>
  <si>
    <t>Power BI Premium P1 Sub</t>
  </si>
  <si>
    <t>SY9-00006</t>
  </si>
  <si>
    <t>O365 E5 SU O365 E3 Per User</t>
  </si>
  <si>
    <t>03-Entrate opz</t>
  </si>
  <si>
    <t>Base d'asta sogei</t>
  </si>
  <si>
    <t>Prezzo ERP  2023</t>
  </si>
  <si>
    <t>Subtotale ERP 2022 Annuale</t>
  </si>
  <si>
    <t>Sub EA7 2022
Annuale</t>
  </si>
  <si>
    <t>Subtotale ERP 2022
3 anni</t>
  </si>
  <si>
    <t>Sub EA7 2022
3 Anni</t>
  </si>
  <si>
    <t>Prezzo ERP 2022</t>
  </si>
  <si>
    <t>Prezzo EA7 2022</t>
  </si>
  <si>
    <t>FAM1</t>
  </si>
  <si>
    <t>FAM2</t>
  </si>
  <si>
    <t>Prezzo SOGEI 
annuale</t>
  </si>
  <si>
    <t>Prezzo SOGEI 
per 3 Anni</t>
  </si>
  <si>
    <t>16-PCM</t>
  </si>
  <si>
    <t>16-PCM-ACN</t>
  </si>
  <si>
    <t>16-PCM-Protciv</t>
  </si>
  <si>
    <t>AAD-33196</t>
  </si>
  <si>
    <t>CE6-00004</t>
  </si>
  <si>
    <t>AAD-86538</t>
  </si>
  <si>
    <t>I6A-00002</t>
  </si>
  <si>
    <t>L2B-00001</t>
  </si>
  <si>
    <t>438-00009</t>
  </si>
  <si>
    <t>I77-00004</t>
  </si>
  <si>
    <t>I79-00004</t>
  </si>
  <si>
    <t>WFI-00005</t>
  </si>
  <si>
    <t>7LS-00008</t>
  </si>
  <si>
    <t>STI-00001</t>
  </si>
  <si>
    <t>VSY-00001</t>
  </si>
  <si>
    <t>HLI-00006</t>
  </si>
  <si>
    <t>WEA-00001</t>
  </si>
  <si>
    <t>1O4-00001</t>
  </si>
  <si>
    <t>1O8-00001</t>
  </si>
  <si>
    <t>125-00110</t>
  </si>
  <si>
    <t>126-00156</t>
  </si>
  <si>
    <t>126-00169</t>
  </si>
  <si>
    <t>312-02177</t>
  </si>
  <si>
    <t>395-02412</t>
  </si>
  <si>
    <t>H04-00232</t>
  </si>
  <si>
    <t>H22-00479</t>
  </si>
  <si>
    <t>5HU-00215</t>
  </si>
  <si>
    <t>3VU-00043</t>
  </si>
  <si>
    <t>77D-00110</t>
  </si>
  <si>
    <t>L5D-00161</t>
  </si>
  <si>
    <t>MX3-00115</t>
  </si>
  <si>
    <t>6VC-01252</t>
  </si>
  <si>
    <t>6XC-00298</t>
  </si>
  <si>
    <t>9EN-00494</t>
  </si>
  <si>
    <t>9EP-00037</t>
  </si>
  <si>
    <t>9GS-00495</t>
  </si>
  <si>
    <t>R39-00374</t>
  </si>
  <si>
    <t>9IL-00007</t>
  </si>
  <si>
    <t>M365 E5 Unified SU M365 E3 Sub Per User</t>
  </si>
  <si>
    <t>EMS E5 SU EMS E3 Full Per User</t>
  </si>
  <si>
    <t>M365 E3 Unified SU O365 E3 Sub Per User</t>
  </si>
  <si>
    <t>Win E3 Sub Per User</t>
  </si>
  <si>
    <t>Win E5 Sub Per User</t>
  </si>
  <si>
    <t>Advanced Data Residency Sub Per User</t>
  </si>
  <si>
    <t>MS Sustainability Manager Sub</t>
  </si>
  <si>
    <t>W365 Ent 2vCPU/4GB/128GB Sub Per User</t>
  </si>
  <si>
    <t>W365 Ent 4vCPU/16GB/512GB Sub Per User</t>
  </si>
  <si>
    <t>W365 Ent 8vCPU/32GB/512GB Sub Per User</t>
  </si>
  <si>
    <t>Exchange Online P2 SU Exchange Online P1 Per User</t>
  </si>
  <si>
    <t>Exchange Online P1 Sub Per User</t>
  </si>
  <si>
    <t>Teams Premium Introductory Pricing Sub Per User</t>
  </si>
  <si>
    <t>Project P5 Sub Per User</t>
  </si>
  <si>
    <t>Project Online Essentials Sub Per User</t>
  </si>
  <si>
    <t>Project P3 SU Project Online Essentials Per User</t>
  </si>
  <si>
    <t>Viva Topics Sub Per User</t>
  </si>
  <si>
    <t>Viva Goals Sub Per User</t>
  </si>
  <si>
    <t>Viva Sales Sub Per User</t>
  </si>
  <si>
    <t>Viva Learning Sub Per User</t>
  </si>
  <si>
    <t>PowerAppsPlan ShrdSvr ALNG SubsVL MVL PerUsr</t>
  </si>
  <si>
    <t>Power Automate Flow Sub Min 5 Licenses</t>
  </si>
  <si>
    <t>Power Virtual Agent Sub 2K Sessions</t>
  </si>
  <si>
    <t>Power Pages Auth Users T2 Sub (100 Units 100 User/Site/Mo Min)</t>
  </si>
  <si>
    <t>Power Automate Attended RPA USL Sub Per User</t>
  </si>
  <si>
    <t>Power Automate Unattended RPA AO Sub Per Bot</t>
  </si>
  <si>
    <t>AzureDevOpsServer ALNG LicSAPk MVL</t>
  </si>
  <si>
    <t>AzureDevOpsServerCAL ALNG LicSAPk MVL DvcCAL</t>
  </si>
  <si>
    <t>AzureDevOpsServerCAL ALNG LicSAPk MVL UsrCAL</t>
  </si>
  <si>
    <t>Exchange Server Standard ALng LSA</t>
  </si>
  <si>
    <t>Exchange Server Ent ALng LSA</t>
  </si>
  <si>
    <t>SharePoint Server ALng LSA</t>
  </si>
  <si>
    <t>Project Server ALng LSA</t>
  </si>
  <si>
    <t>SfB Server ALng LSA</t>
  </si>
  <si>
    <t>MSDN Platforms ALng LSA</t>
  </si>
  <si>
    <t>Visual Studio Pro MSDN ALng LSA</t>
  </si>
  <si>
    <t>Visual Studio Ent MSDN ALng LSA</t>
  </si>
  <si>
    <t>Win Remote Desktop Services CAL ALng LSA UCAL</t>
  </si>
  <si>
    <t>Win Remote Desktop Services Ext Con ALng LSA</t>
  </si>
  <si>
    <t>System Center Standard Core ALng LSA 2L</t>
  </si>
  <si>
    <t>System Center DC Core ALng LSA 2L</t>
  </si>
  <si>
    <t>CIS Suite Datacenter Core ALng LSA 2L</t>
  </si>
  <si>
    <t>Win Server External Connector ALng LSA</t>
  </si>
  <si>
    <t>Power BI Premium USL AO Sub Add-on</t>
  </si>
  <si>
    <t>01-SOGEI | 10-DAG</t>
  </si>
  <si>
    <t>01-SOGEI | 09-Tesoro | 10-DAG</t>
  </si>
  <si>
    <t>01-SOGEI | 18-GDF</t>
  </si>
  <si>
    <t>14-CDC | 19-ADER</t>
  </si>
  <si>
    <t>10-DAG | 18-GDF | 19-ADER</t>
  </si>
  <si>
    <t>01-SOGEI | 09-Tesoro | 10-DAG | 11-Equit Giustizia | 14-CDC</t>
  </si>
  <si>
    <t>01-SOGEI | 03-Entrate | 05-Finanze | 06-Dogane/Monop | 08-RGS | 09-Tesoro | 10-DAG | 18-GDF |19-ADER</t>
  </si>
  <si>
    <t>01-SOGEI | 18-GDF | 19-ADER</t>
  </si>
  <si>
    <t>01-SOGEI | 09-Tesoro | 14-CDC | 19-ADER</t>
  </si>
  <si>
    <t>01-SOGEI | 08-RGS | 10-DAG | 18-GDF | 19-ADER</t>
  </si>
  <si>
    <t>01-SOGEI | 08-RGS | 09-Tesoro | 10-DAG | 18-GDF | 19-ADER</t>
  </si>
  <si>
    <t xml:space="preserve">09-Tesoro </t>
  </si>
  <si>
    <t>8RU-00005</t>
  </si>
  <si>
    <t xml:space="preserve">Power BI Premium P2 Sub	</t>
  </si>
  <si>
    <t>M365 F5 Security + Compliance Sub Add-on</t>
  </si>
  <si>
    <t>Mesi/Anni</t>
  </si>
  <si>
    <t>Mesi/Anni
Primo Anno</t>
  </si>
  <si>
    <t>Mesi/Anni
Terzo Anno</t>
  </si>
  <si>
    <t>Mesi/Anni
Secondo Anno</t>
  </si>
  <si>
    <t xml:space="preserve">20-Tutte </t>
  </si>
  <si>
    <t>01-SOGEI | 03-Entrate | 05-Finanze | 06-Dogane/Monop | 08-RGS | 09-Tesoro | 10-DAG | 11-Equit Giustizia | 14-CDC | 16-PCM-SNA</t>
  </si>
  <si>
    <t>Project P5 SU Project P3 Per User</t>
  </si>
  <si>
    <t>7SY-00006</t>
  </si>
  <si>
    <t>01-SOGEI |08-RGS | 09-Tesoro| 11-Equitalia Giustizia | 14-CDC | 19-ADER</t>
  </si>
  <si>
    <t>Visio P2 Sub Per User</t>
  </si>
  <si>
    <t>N9U-00002</t>
  </si>
  <si>
    <t>Visio P2 SU Visio P1 Per User</t>
  </si>
  <si>
    <t>N9U-00012</t>
  </si>
  <si>
    <t xml:space="preserve">14-CDC </t>
  </si>
  <si>
    <t>01-SOGEI | 08-RGS | 09-Tesoro | 10-DAG | 11-Equitalia Giustizia | 14-CDC- | 18-GDF | 19-ADER</t>
  </si>
  <si>
    <t>01-SOGEI | 03 Entrate | 06-Dogane/Monop | 08-RGS | 09-Tesoro | 10-DAG | 12-CDC-itcdc | 13-CDC-avvoc | 14-CDC | 16-PCM | 16-PCM-ACN | 16-PCM-Protciv | 19-ADER</t>
  </si>
  <si>
    <t>11-Equitalia Giustizia</t>
  </si>
  <si>
    <t>D365 Customer Insight Sub</t>
  </si>
  <si>
    <t>NPL-00002</t>
  </si>
  <si>
    <t>D365 Human Resources Sub Per User</t>
  </si>
  <si>
    <t>UUF-00001</t>
  </si>
  <si>
    <t>D365 Human Resources Attach Sub to D365 Base SKU Per User</t>
  </si>
  <si>
    <t>UUH-00001</t>
  </si>
  <si>
    <t>Exchange Server Standard ALng SA</t>
  </si>
  <si>
    <t>Exchange Server Ent ALng SA</t>
  </si>
  <si>
    <t>SfB Server ALng SA</t>
  </si>
  <si>
    <t>SQL Server Enterprise Core ALng SA 2L</t>
  </si>
  <si>
    <t>Project Server ALng SA</t>
  </si>
  <si>
    <t>Project P3 FSA Sub Per User</t>
  </si>
  <si>
    <t>Visual Studio Pro MSDN ALng SA</t>
  </si>
  <si>
    <t>Visual Studio Ent MSDN ALng SA</t>
  </si>
  <si>
    <t>SQL Server Standard Core ALng SA 2L</t>
  </si>
  <si>
    <t>Visual Studio Test Pro MSDN ALng SA</t>
  </si>
  <si>
    <t>16-PCM-SNA</t>
  </si>
  <si>
    <t>01-SOGEI | 08-RGS | 19-ADER</t>
  </si>
  <si>
    <t>01-SOGEI | 18-GDF |19-ADER</t>
  </si>
  <si>
    <t>01-SOGEI |18-GDF</t>
  </si>
  <si>
    <t>13-CDC-avvoc | 14-CDC | 17-CDC-cnelit</t>
  </si>
  <si>
    <t>Famiglia</t>
  </si>
  <si>
    <t>Note</t>
  </si>
  <si>
    <t>Includere SYS-00001 - Power Virtual Agent USL Sub Per User per 100 utenti</t>
  </si>
  <si>
    <t>Si richiede anche il part number NYG-00001 Teams AC with Dial Out US/CA Sub Add-on per le medesime quantità</t>
  </si>
  <si>
    <t>01-SOGEI | 03-Entrate | 04-Demanio | 05-Finanze | 06-Dogane/Monop | 16-PCM-SNA | 19-ADER | 10-DAG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</si>
</sst>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[$€-410]_-;\-* #,##0.00\ [$€-410]_-;_-* &quot;-&quot;??\ [$€-410]_-;_-@_-"/>
    <numFmt numFmtId="165" formatCode="0.000%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</font>
    <font>
      <sz val="9"/>
      <color rgb="FF000000"/>
      <name val="Calibri"/>
      <family val="2"/>
      <scheme val="minor"/>
    </font>
    <font>
      <sz val="9"/>
      <color rgb="FF000000"/>
      <name val="Calibri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212529"/>
      <name val="Roboto"/>
    </font>
    <font>
      <b/>
      <sz val="10"/>
      <color rgb="FFFFFFFF"/>
      <name val="Calibri"/>
      <family val="2"/>
    </font>
    <font>
      <b/>
      <sz val="9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  <scheme val="minor"/>
    </font>
    <font>
      <b/>
      <sz val="9"/>
      <color rgb="FFFFFFFF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164" fontId="2" fillId="0" borderId="1" xfId="0" applyNumberFormat="1" applyFont="1" applyBorder="1"/>
    <xf numFmtId="164" fontId="3" fillId="0" borderId="1" xfId="0" applyNumberFormat="1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10" fontId="3" fillId="0" borderId="1" xfId="2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0" fontId="2" fillId="0" borderId="1" xfId="0" applyFont="1" applyBorder="1"/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/>
    <xf numFmtId="0" fontId="5" fillId="0" borderId="2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4" fontId="3" fillId="0" borderId="1" xfId="0" applyNumberFormat="1" applyFont="1" applyBorder="1" applyAlignment="1">
      <alignment horizontal="left" vertical="center"/>
    </xf>
    <xf numFmtId="0" fontId="8" fillId="0" borderId="1" xfId="0" applyFont="1" applyBorder="1"/>
    <xf numFmtId="0" fontId="9" fillId="5" borderId="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49" fontId="2" fillId="0" borderId="1" xfId="0" applyNumberFormat="1" applyFont="1" applyBorder="1"/>
    <xf numFmtId="10" fontId="3" fillId="0" borderId="2" xfId="2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right" vertical="center"/>
    </xf>
    <xf numFmtId="164" fontId="2" fillId="0" borderId="6" xfId="0" applyNumberFormat="1" applyFont="1" applyBorder="1"/>
    <xf numFmtId="0" fontId="13" fillId="0" borderId="4" xfId="0" applyFont="1" applyBorder="1" applyAlignment="1">
      <alignment horizontal="right" vertical="center"/>
    </xf>
    <xf numFmtId="0" fontId="9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3" fontId="0" fillId="0" borderId="0" xfId="0" applyNumberFormat="1"/>
    <xf numFmtId="3" fontId="2" fillId="0" borderId="1" xfId="0" applyNumberFormat="1" applyFont="1" applyBorder="1"/>
    <xf numFmtId="3" fontId="5" fillId="3" borderId="1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3" fillId="3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Border="1"/>
    <xf numFmtId="3" fontId="4" fillId="3" borderId="1" xfId="0" applyNumberFormat="1" applyFont="1" applyFill="1" applyBorder="1"/>
    <xf numFmtId="3" fontId="3" fillId="0" borderId="1" xfId="1" applyNumberFormat="1" applyFont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right" vertical="center"/>
    </xf>
    <xf numFmtId="0" fontId="14" fillId="9" borderId="1" xfId="0" applyFont="1" applyFill="1" applyBorder="1" applyAlignment="1">
      <alignment vertical="center"/>
    </xf>
    <xf numFmtId="0" fontId="14" fillId="9" borderId="1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right" vertical="center"/>
    </xf>
    <xf numFmtId="165" fontId="2" fillId="9" borderId="1" xfId="0" applyNumberFormat="1" applyFont="1" applyFill="1" applyBorder="1" applyAlignment="1">
      <alignment horizontal="right" vertical="center"/>
    </xf>
    <xf numFmtId="164" fontId="0" fillId="0" borderId="1" xfId="0" applyNumberFormat="1" applyBorder="1"/>
    <xf numFmtId="0" fontId="15" fillId="8" borderId="1" xfId="0" applyFont="1" applyFill="1" applyBorder="1" applyAlignment="1">
      <alignment horizontal="center" vertical="center" wrapText="1"/>
    </xf>
    <xf numFmtId="0" fontId="14" fillId="0" borderId="1" xfId="0" applyFont="1" applyBorder="1"/>
    <xf numFmtId="10" fontId="14" fillId="10" borderId="1" xfId="2" applyNumberFormat="1" applyFont="1" applyFill="1" applyBorder="1" applyAlignment="1">
      <alignment horizontal="center"/>
    </xf>
    <xf numFmtId="3" fontId="3" fillId="0" borderId="2" xfId="0" applyNumberFormat="1" applyFont="1" applyBorder="1" applyAlignment="1">
      <alignment horizontal="right" vertical="center"/>
    </xf>
    <xf numFmtId="3" fontId="4" fillId="0" borderId="6" xfId="0" applyNumberFormat="1" applyFont="1" applyBorder="1"/>
    <xf numFmtId="0" fontId="6" fillId="0" borderId="0" xfId="0" applyFont="1" applyAlignment="1">
      <alignment vertical="center"/>
    </xf>
    <xf numFmtId="3" fontId="6" fillId="11" borderId="0" xfId="0" applyNumberFormat="1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6" fillId="0" borderId="1" xfId="0" applyFont="1" applyBorder="1"/>
    <xf numFmtId="0" fontId="18" fillId="0" borderId="1" xfId="0" applyFont="1" applyBorder="1"/>
    <xf numFmtId="0" fontId="19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19" fillId="0" borderId="3" xfId="0" applyFont="1" applyBorder="1" applyAlignment="1">
      <alignment vertical="center"/>
    </xf>
    <xf numFmtId="0" fontId="19" fillId="0" borderId="1" xfId="0" applyFont="1" applyBorder="1"/>
    <xf numFmtId="0" fontId="0" fillId="0" borderId="1" xfId="0" applyBorder="1"/>
    <xf numFmtId="0" fontId="0" fillId="0" borderId="2" xfId="0" applyBorder="1"/>
    <xf numFmtId="3" fontId="21" fillId="0" borderId="1" xfId="0" applyNumberFormat="1" applyFont="1" applyBorder="1" applyAlignment="1">
      <alignment horizontal="right" vertical="center"/>
    </xf>
    <xf numFmtId="4" fontId="21" fillId="0" borderId="1" xfId="0" applyNumberFormat="1" applyFont="1" applyBorder="1" applyAlignment="1">
      <alignment horizontal="right" vertical="center"/>
    </xf>
    <xf numFmtId="3" fontId="17" fillId="8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3" fontId="19" fillId="0" borderId="1" xfId="0" applyNumberFormat="1" applyFont="1" applyBorder="1" applyAlignment="1">
      <alignment vertical="center"/>
    </xf>
    <xf numFmtId="3" fontId="22" fillId="0" borderId="1" xfId="0" applyNumberFormat="1" applyFont="1" applyBorder="1"/>
    <xf numFmtId="3" fontId="21" fillId="0" borderId="1" xfId="1" applyNumberFormat="1" applyFont="1" applyBorder="1" applyAlignment="1">
      <alignment horizontal="right" vertical="center"/>
    </xf>
    <xf numFmtId="3" fontId="21" fillId="0" borderId="1" xfId="0" applyNumberFormat="1" applyFont="1" applyBorder="1" applyAlignment="1">
      <alignment horizontal="center" vertical="center"/>
    </xf>
    <xf numFmtId="0" fontId="16" fillId="11" borderId="1" xfId="0" applyFont="1" applyFill="1" applyBorder="1"/>
    <xf numFmtId="0" fontId="1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22" fillId="0" borderId="2" xfId="0" applyNumberFormat="1" applyFont="1" applyBorder="1" applyAlignment="1">
      <alignment vertical="center"/>
    </xf>
    <xf numFmtId="3" fontId="21" fillId="0" borderId="2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3" fontId="0" fillId="0" borderId="2" xfId="0" applyNumberFormat="1" applyBorder="1" applyAlignment="1">
      <alignment vertical="center"/>
    </xf>
    <xf numFmtId="3" fontId="19" fillId="0" borderId="2" xfId="0" applyNumberFormat="1" applyFont="1" applyBorder="1" applyAlignment="1">
      <alignment vertical="center"/>
    </xf>
    <xf numFmtId="3" fontId="21" fillId="0" borderId="2" xfId="1" applyNumberFormat="1" applyFont="1" applyFill="1" applyBorder="1" applyAlignment="1">
      <alignment horizontal="right" vertical="center"/>
    </xf>
    <xf numFmtId="3" fontId="19" fillId="0" borderId="2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vertical="center"/>
    </xf>
    <xf numFmtId="0" fontId="17" fillId="8" borderId="5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" name="Immagine 140" descr="https://www.explore.ms/images/sort_blank.gif">
          <a:extLst>
            <a:ext uri="{FF2B5EF4-FFF2-40B4-BE49-F238E27FC236}">
              <a16:creationId xmlns:a16="http://schemas.microsoft.com/office/drawing/2014/main" id="{1E5D36D7-DB98-491B-B775-DD53D1611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" name="Immagine 139" descr="https://www.explore.ms/images/sort_blank.gif">
          <a:extLst>
            <a:ext uri="{FF2B5EF4-FFF2-40B4-BE49-F238E27FC236}">
              <a16:creationId xmlns:a16="http://schemas.microsoft.com/office/drawing/2014/main" id="{96B992EE-0574-4EB0-91A6-5A3613BE0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" name="Immagine 138" descr="https://www.explore.ms/images/sort_blank.gif">
          <a:extLst>
            <a:ext uri="{FF2B5EF4-FFF2-40B4-BE49-F238E27FC236}">
              <a16:creationId xmlns:a16="http://schemas.microsoft.com/office/drawing/2014/main" id="{4E45678A-8AA7-4272-AB29-EF76ED659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5" name="Immagine 116" descr="https://www.explore.ms/images/sort_blank.gif">
          <a:extLst>
            <a:ext uri="{FF2B5EF4-FFF2-40B4-BE49-F238E27FC236}">
              <a16:creationId xmlns:a16="http://schemas.microsoft.com/office/drawing/2014/main" id="{37180C6D-6B9B-4C14-BA67-D6E559C25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7" name="Immagine 137" descr="https://www.explore.ms/images/sort_blank.gif">
          <a:extLst>
            <a:ext uri="{FF2B5EF4-FFF2-40B4-BE49-F238E27FC236}">
              <a16:creationId xmlns:a16="http://schemas.microsoft.com/office/drawing/2014/main" id="{CCD11873-7B49-47D9-88F6-EE5A938678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8" name="Immagine 136" descr="https://www.explore.ms/images/sort_blank.gif">
          <a:extLst>
            <a:ext uri="{FF2B5EF4-FFF2-40B4-BE49-F238E27FC236}">
              <a16:creationId xmlns:a16="http://schemas.microsoft.com/office/drawing/2014/main" id="{AEAD9B1C-F2D4-4238-8616-B31A0F10E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9" name="Immagine 135" descr="https://www.explore.ms/images/sort_blank.gif">
          <a:extLst>
            <a:ext uri="{FF2B5EF4-FFF2-40B4-BE49-F238E27FC236}">
              <a16:creationId xmlns:a16="http://schemas.microsoft.com/office/drawing/2014/main" id="{8DC20A8A-1035-4385-BF7B-F00A914C6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10" name="Immagine 115" descr="https://www.explore.ms/images/sort_blank.gif">
          <a:extLst>
            <a:ext uri="{FF2B5EF4-FFF2-40B4-BE49-F238E27FC236}">
              <a16:creationId xmlns:a16="http://schemas.microsoft.com/office/drawing/2014/main" id="{8075807E-408B-493F-B693-BB52DE95A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8" name="Immagine 134" descr="https://www.explore.ms/images/sort_blank.gif">
          <a:extLst>
            <a:ext uri="{FF2B5EF4-FFF2-40B4-BE49-F238E27FC236}">
              <a16:creationId xmlns:a16="http://schemas.microsoft.com/office/drawing/2014/main" id="{C545AA74-CB5A-41D4-88F4-57FDF2791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9" name="Immagine 133" descr="https://www.explore.ms/images/sort_blank.gif">
          <a:extLst>
            <a:ext uri="{FF2B5EF4-FFF2-40B4-BE49-F238E27FC236}">
              <a16:creationId xmlns:a16="http://schemas.microsoft.com/office/drawing/2014/main" id="{3D833111-927F-4E7D-8A29-1AD9012F8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0" name="Immagine 132" descr="https://www.explore.ms/images/sort_blank.gif">
          <a:extLst>
            <a:ext uri="{FF2B5EF4-FFF2-40B4-BE49-F238E27FC236}">
              <a16:creationId xmlns:a16="http://schemas.microsoft.com/office/drawing/2014/main" id="{90287AF2-24A6-49FF-98F2-25B21A0AD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21" name="Immagine 114" descr="https://www.explore.ms/images/sort_blank.gif">
          <a:extLst>
            <a:ext uri="{FF2B5EF4-FFF2-40B4-BE49-F238E27FC236}">
              <a16:creationId xmlns:a16="http://schemas.microsoft.com/office/drawing/2014/main" id="{4A9577FB-3C7D-42A0-A9F1-23C15A52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3" name="Immagine 131" descr="https://www.explore.ms/images/sort_blank.gif">
          <a:extLst>
            <a:ext uri="{FF2B5EF4-FFF2-40B4-BE49-F238E27FC236}">
              <a16:creationId xmlns:a16="http://schemas.microsoft.com/office/drawing/2014/main" id="{CE08EF0E-006D-4E44-A3F8-F6D6A35F0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4" name="Immagine 130" descr="https://www.explore.ms/images/sort_blank.gif">
          <a:extLst>
            <a:ext uri="{FF2B5EF4-FFF2-40B4-BE49-F238E27FC236}">
              <a16:creationId xmlns:a16="http://schemas.microsoft.com/office/drawing/2014/main" id="{76489259-1C3D-450A-8231-488EC86DF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5" name="Immagine 129" descr="https://www.explore.ms/images/sort_blank.gif">
          <a:extLst>
            <a:ext uri="{FF2B5EF4-FFF2-40B4-BE49-F238E27FC236}">
              <a16:creationId xmlns:a16="http://schemas.microsoft.com/office/drawing/2014/main" id="{9EA4B012-5E62-4A80-AAE6-71E4D38C4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26" name="Immagine 113" descr="https://www.explore.ms/images/sort_blank.gif">
          <a:extLst>
            <a:ext uri="{FF2B5EF4-FFF2-40B4-BE49-F238E27FC236}">
              <a16:creationId xmlns:a16="http://schemas.microsoft.com/office/drawing/2014/main" id="{3FE6D6D1-3CA1-45FD-8AB7-0EA87FF66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4" name="Immagine 128" descr="https://www.explore.ms/images/sort_blank.gif">
          <a:extLst>
            <a:ext uri="{FF2B5EF4-FFF2-40B4-BE49-F238E27FC236}">
              <a16:creationId xmlns:a16="http://schemas.microsoft.com/office/drawing/2014/main" id="{11DF921A-CCE5-4E9B-B481-9FF536421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5" name="Immagine 127" descr="https://www.explore.ms/images/sort_blank.gif">
          <a:extLst>
            <a:ext uri="{FF2B5EF4-FFF2-40B4-BE49-F238E27FC236}">
              <a16:creationId xmlns:a16="http://schemas.microsoft.com/office/drawing/2014/main" id="{75DE0C2D-89A4-477C-A215-B4853F78B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6" name="Immagine 126" descr="https://www.explore.ms/images/sort_blank.gif">
          <a:extLst>
            <a:ext uri="{FF2B5EF4-FFF2-40B4-BE49-F238E27FC236}">
              <a16:creationId xmlns:a16="http://schemas.microsoft.com/office/drawing/2014/main" id="{581B8682-7EAE-469D-82D3-D35A7D3C8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37" name="Immagine 112" descr="https://www.explore.ms/images/sort_blank.gif">
          <a:extLst>
            <a:ext uri="{FF2B5EF4-FFF2-40B4-BE49-F238E27FC236}">
              <a16:creationId xmlns:a16="http://schemas.microsoft.com/office/drawing/2014/main" id="{B9F69B84-4B38-44FF-A85D-33FEAACCD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9" name="Immagine 125" descr="https://www.explore.ms/images/sort_blank.gif">
          <a:extLst>
            <a:ext uri="{FF2B5EF4-FFF2-40B4-BE49-F238E27FC236}">
              <a16:creationId xmlns:a16="http://schemas.microsoft.com/office/drawing/2014/main" id="{81E378CE-CF26-45A0-B212-A04349C66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0" name="Immagine 124" descr="https://www.explore.ms/images/sort_blank.gif">
          <a:extLst>
            <a:ext uri="{FF2B5EF4-FFF2-40B4-BE49-F238E27FC236}">
              <a16:creationId xmlns:a16="http://schemas.microsoft.com/office/drawing/2014/main" id="{8998616E-7356-404E-811E-02CA4BD4D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1" name="Immagine 123" descr="https://www.explore.ms/images/sort_blank.gif">
          <a:extLst>
            <a:ext uri="{FF2B5EF4-FFF2-40B4-BE49-F238E27FC236}">
              <a16:creationId xmlns:a16="http://schemas.microsoft.com/office/drawing/2014/main" id="{BA28ADB6-E22A-4361-B6E0-3B384DB20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42" name="Immagine 111" descr="https://www.explore.ms/images/sort_blank.gif">
          <a:extLst>
            <a:ext uri="{FF2B5EF4-FFF2-40B4-BE49-F238E27FC236}">
              <a16:creationId xmlns:a16="http://schemas.microsoft.com/office/drawing/2014/main" id="{C5BE51B5-26B1-4C4B-9168-8887CAEE0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0" name="Immagine 122" descr="https://www.explore.ms/images/sort_blank.gif">
          <a:extLst>
            <a:ext uri="{FF2B5EF4-FFF2-40B4-BE49-F238E27FC236}">
              <a16:creationId xmlns:a16="http://schemas.microsoft.com/office/drawing/2014/main" id="{6ED1ED81-5A6F-429E-A3BF-53948E126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1" name="Immagine 121" descr="https://www.explore.ms/images/sort_blank.gif">
          <a:extLst>
            <a:ext uri="{FF2B5EF4-FFF2-40B4-BE49-F238E27FC236}">
              <a16:creationId xmlns:a16="http://schemas.microsoft.com/office/drawing/2014/main" id="{4503FAE7-F6E0-4A45-8A64-6AAC9A5D5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2" name="Immagine 120" descr="https://www.explore.ms/images/sort_blank.gif">
          <a:extLst>
            <a:ext uri="{FF2B5EF4-FFF2-40B4-BE49-F238E27FC236}">
              <a16:creationId xmlns:a16="http://schemas.microsoft.com/office/drawing/2014/main" id="{BA2A2D40-1D71-4BB0-BB5F-E99526E39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53" name="Immagine 110" descr="https://www.explore.ms/images/sort_blank.gif">
          <a:extLst>
            <a:ext uri="{FF2B5EF4-FFF2-40B4-BE49-F238E27FC236}">
              <a16:creationId xmlns:a16="http://schemas.microsoft.com/office/drawing/2014/main" id="{36DB1E1F-F73C-4079-8EE6-3EB405D30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5" name="Immagine 119" descr="https://www.explore.ms/images/sort_blank.gif">
          <a:extLst>
            <a:ext uri="{FF2B5EF4-FFF2-40B4-BE49-F238E27FC236}">
              <a16:creationId xmlns:a16="http://schemas.microsoft.com/office/drawing/2014/main" id="{DC8E474E-3637-4E3D-AFAD-B783103F0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6" name="Immagine 118" descr="https://www.explore.ms/images/sort_blank.gif">
          <a:extLst>
            <a:ext uri="{FF2B5EF4-FFF2-40B4-BE49-F238E27FC236}">
              <a16:creationId xmlns:a16="http://schemas.microsoft.com/office/drawing/2014/main" id="{0311BEF1-D57B-47BB-A22F-51FF39948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7" name="Immagine 117" descr="https://www.explore.ms/images/sort_blank.gif">
          <a:extLst>
            <a:ext uri="{FF2B5EF4-FFF2-40B4-BE49-F238E27FC236}">
              <a16:creationId xmlns:a16="http://schemas.microsoft.com/office/drawing/2014/main" id="{431EB47C-EF12-4E9D-B881-EC6E0E907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58" name="Immagine 109" descr="https://www.explore.ms/images/sort_blank.gif">
          <a:extLst>
            <a:ext uri="{FF2B5EF4-FFF2-40B4-BE49-F238E27FC236}">
              <a16:creationId xmlns:a16="http://schemas.microsoft.com/office/drawing/2014/main" id="{8FCAF4C9-2FBE-4C30-89B5-2C0E65D20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6" name="Immagine 140" descr="https://www.explore.ms/images/sort_blank.gif">
          <a:extLst>
            <a:ext uri="{FF2B5EF4-FFF2-40B4-BE49-F238E27FC236}">
              <a16:creationId xmlns:a16="http://schemas.microsoft.com/office/drawing/2014/main" id="{14A85A9B-1B8C-4BD7-B83D-DE13AAB6A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1" name="Immagine 139" descr="https://www.explore.ms/images/sort_blank.gif">
          <a:extLst>
            <a:ext uri="{FF2B5EF4-FFF2-40B4-BE49-F238E27FC236}">
              <a16:creationId xmlns:a16="http://schemas.microsoft.com/office/drawing/2014/main" id="{CC3681FE-0693-4FD1-937A-F2C9F2391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2" name="Immagine 138" descr="https://www.explore.ms/images/sort_blank.gif">
          <a:extLst>
            <a:ext uri="{FF2B5EF4-FFF2-40B4-BE49-F238E27FC236}">
              <a16:creationId xmlns:a16="http://schemas.microsoft.com/office/drawing/2014/main" id="{D21F62D0-734D-42B5-B32F-C70959B62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3" name="Immagine 137" descr="https://www.explore.ms/images/sort_blank.gif">
          <a:extLst>
            <a:ext uri="{FF2B5EF4-FFF2-40B4-BE49-F238E27FC236}">
              <a16:creationId xmlns:a16="http://schemas.microsoft.com/office/drawing/2014/main" id="{D68CE3FE-9EA7-40A9-B881-23EE2FE442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4" name="Immagine 136" descr="https://www.explore.ms/images/sort_blank.gif">
          <a:extLst>
            <a:ext uri="{FF2B5EF4-FFF2-40B4-BE49-F238E27FC236}">
              <a16:creationId xmlns:a16="http://schemas.microsoft.com/office/drawing/2014/main" id="{B0ECFC11-578A-4BAC-88C9-4239BD01E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5" name="Immagine 135" descr="https://www.explore.ms/images/sort_blank.gif">
          <a:extLst>
            <a:ext uri="{FF2B5EF4-FFF2-40B4-BE49-F238E27FC236}">
              <a16:creationId xmlns:a16="http://schemas.microsoft.com/office/drawing/2014/main" id="{BFAE75B0-F0D9-46EC-AD4C-D13EDE9C9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6" name="Immagine 134" descr="https://www.explore.ms/images/sort_blank.gif">
          <a:extLst>
            <a:ext uri="{FF2B5EF4-FFF2-40B4-BE49-F238E27FC236}">
              <a16:creationId xmlns:a16="http://schemas.microsoft.com/office/drawing/2014/main" id="{E9DB9B65-0AA1-46CC-86A6-4663AC394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7" name="Immagine 133" descr="https://www.explore.ms/images/sort_blank.gif">
          <a:extLst>
            <a:ext uri="{FF2B5EF4-FFF2-40B4-BE49-F238E27FC236}">
              <a16:creationId xmlns:a16="http://schemas.microsoft.com/office/drawing/2014/main" id="{A727CE99-A91C-43C1-B56B-623476427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2" name="Immagine 132" descr="https://www.explore.ms/images/sort_blank.gif">
          <a:extLst>
            <a:ext uri="{FF2B5EF4-FFF2-40B4-BE49-F238E27FC236}">
              <a16:creationId xmlns:a16="http://schemas.microsoft.com/office/drawing/2014/main" id="{A1C12999-5C45-4AA1-B6BD-5B7418594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7" name="Immagine 131" descr="https://www.explore.ms/images/sort_blank.gif">
          <a:extLst>
            <a:ext uri="{FF2B5EF4-FFF2-40B4-BE49-F238E27FC236}">
              <a16:creationId xmlns:a16="http://schemas.microsoft.com/office/drawing/2014/main" id="{6B202484-8F83-48EF-9D0C-8781E5395A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8" name="Immagine 130" descr="https://www.explore.ms/images/sort_blank.gif">
          <a:extLst>
            <a:ext uri="{FF2B5EF4-FFF2-40B4-BE49-F238E27FC236}">
              <a16:creationId xmlns:a16="http://schemas.microsoft.com/office/drawing/2014/main" id="{EB35EEDD-49A0-4427-A120-6A807486E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9" name="Immagine 129" descr="https://www.explore.ms/images/sort_blank.gif">
          <a:extLst>
            <a:ext uri="{FF2B5EF4-FFF2-40B4-BE49-F238E27FC236}">
              <a16:creationId xmlns:a16="http://schemas.microsoft.com/office/drawing/2014/main" id="{2718F7E4-694F-4123-A8CF-4B020E717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0" name="Immagine 128" descr="https://www.explore.ms/images/sort_blank.gif">
          <a:extLst>
            <a:ext uri="{FF2B5EF4-FFF2-40B4-BE49-F238E27FC236}">
              <a16:creationId xmlns:a16="http://schemas.microsoft.com/office/drawing/2014/main" id="{9A4A86F4-9D26-4491-A3DB-C458AC773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1" name="Immagine 127" descr="https://www.explore.ms/images/sort_blank.gif">
          <a:extLst>
            <a:ext uri="{FF2B5EF4-FFF2-40B4-BE49-F238E27FC236}">
              <a16:creationId xmlns:a16="http://schemas.microsoft.com/office/drawing/2014/main" id="{734EE10B-4827-4BAC-9C3F-5A6E778BF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2" name="Immagine 126" descr="https://www.explore.ms/images/sort_blank.gif">
          <a:extLst>
            <a:ext uri="{FF2B5EF4-FFF2-40B4-BE49-F238E27FC236}">
              <a16:creationId xmlns:a16="http://schemas.microsoft.com/office/drawing/2014/main" id="{B03BD50E-2E9B-4790-B3F1-991D407B32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3" name="Immagine 125" descr="https://www.explore.ms/images/sort_blank.gif">
          <a:extLst>
            <a:ext uri="{FF2B5EF4-FFF2-40B4-BE49-F238E27FC236}">
              <a16:creationId xmlns:a16="http://schemas.microsoft.com/office/drawing/2014/main" id="{016A4874-19E2-42CB-B371-513329064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8" name="Immagine 124" descr="https://www.explore.ms/images/sort_blank.gif">
          <a:extLst>
            <a:ext uri="{FF2B5EF4-FFF2-40B4-BE49-F238E27FC236}">
              <a16:creationId xmlns:a16="http://schemas.microsoft.com/office/drawing/2014/main" id="{D403866B-83A5-49B7-801A-6951BD199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3" name="Immagine 123" descr="https://www.explore.ms/images/sort_blank.gif">
          <a:extLst>
            <a:ext uri="{FF2B5EF4-FFF2-40B4-BE49-F238E27FC236}">
              <a16:creationId xmlns:a16="http://schemas.microsoft.com/office/drawing/2014/main" id="{643D6CE2-869C-4A89-9D6A-74BB7A51A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4" name="Immagine 122" descr="https://www.explore.ms/images/sort_blank.gif">
          <a:extLst>
            <a:ext uri="{FF2B5EF4-FFF2-40B4-BE49-F238E27FC236}">
              <a16:creationId xmlns:a16="http://schemas.microsoft.com/office/drawing/2014/main" id="{809A1616-DEF6-4855-9AFD-C8B773B68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5" name="Immagine 121" descr="https://www.explore.ms/images/sort_blank.gif">
          <a:extLst>
            <a:ext uri="{FF2B5EF4-FFF2-40B4-BE49-F238E27FC236}">
              <a16:creationId xmlns:a16="http://schemas.microsoft.com/office/drawing/2014/main" id="{E744F3ED-F8A7-4188-A626-D10BC6FB4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6" name="Immagine 120" descr="https://www.explore.ms/images/sort_blank.gif">
          <a:extLst>
            <a:ext uri="{FF2B5EF4-FFF2-40B4-BE49-F238E27FC236}">
              <a16:creationId xmlns:a16="http://schemas.microsoft.com/office/drawing/2014/main" id="{F719B4B4-BEB3-477C-8CB3-126962CD3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7" name="Immagine 119" descr="https://www.explore.ms/images/sort_blank.gif">
          <a:extLst>
            <a:ext uri="{FF2B5EF4-FFF2-40B4-BE49-F238E27FC236}">
              <a16:creationId xmlns:a16="http://schemas.microsoft.com/office/drawing/2014/main" id="{AC3CBBAD-7BDE-466A-9686-D6443937B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8" name="Immagine 118" descr="https://www.explore.ms/images/sort_blank.gif">
          <a:extLst>
            <a:ext uri="{FF2B5EF4-FFF2-40B4-BE49-F238E27FC236}">
              <a16:creationId xmlns:a16="http://schemas.microsoft.com/office/drawing/2014/main" id="{EC7B5ADF-D855-4BF3-95FF-F91B0A0F5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9" name="Immagine 117" descr="https://www.explore.ms/images/sort_blank.gif">
          <a:extLst>
            <a:ext uri="{FF2B5EF4-FFF2-40B4-BE49-F238E27FC236}">
              <a16:creationId xmlns:a16="http://schemas.microsoft.com/office/drawing/2014/main" id="{28DEF4B4-C0D4-455A-A085-0A32DC233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54" name="Immagine 116" descr="https://www.explore.ms/images/sort_blank.gif">
          <a:extLst>
            <a:ext uri="{FF2B5EF4-FFF2-40B4-BE49-F238E27FC236}">
              <a16:creationId xmlns:a16="http://schemas.microsoft.com/office/drawing/2014/main" id="{62B48B60-0C6E-47BC-9AFD-712DB05E3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088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59" name="Immagine 115" descr="https://www.explore.ms/images/sort_blank.gif">
          <a:extLst>
            <a:ext uri="{FF2B5EF4-FFF2-40B4-BE49-F238E27FC236}">
              <a16:creationId xmlns:a16="http://schemas.microsoft.com/office/drawing/2014/main" id="{C0A7EA37-FBB7-4CE7-8E02-81D2EB14C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088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60" name="Immagine 114" descr="https://www.explore.ms/images/sort_blank.gif">
          <a:extLst>
            <a:ext uri="{FF2B5EF4-FFF2-40B4-BE49-F238E27FC236}">
              <a16:creationId xmlns:a16="http://schemas.microsoft.com/office/drawing/2014/main" id="{FC17F4CC-2CE3-43E1-8E34-97D593FD5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088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61" name="Immagine 113" descr="https://www.explore.ms/images/sort_blank.gif">
          <a:extLst>
            <a:ext uri="{FF2B5EF4-FFF2-40B4-BE49-F238E27FC236}">
              <a16:creationId xmlns:a16="http://schemas.microsoft.com/office/drawing/2014/main" id="{B9D76FAC-2E9B-43AB-A98B-3853DF83D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088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62" name="Immagine 112" descr="https://www.explore.ms/images/sort_blank.gif">
          <a:extLst>
            <a:ext uri="{FF2B5EF4-FFF2-40B4-BE49-F238E27FC236}">
              <a16:creationId xmlns:a16="http://schemas.microsoft.com/office/drawing/2014/main" id="{E318606E-7330-406C-896D-202FFAF99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088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63" name="Immagine 111" descr="https://www.explore.ms/images/sort_blank.gif">
          <a:extLst>
            <a:ext uri="{FF2B5EF4-FFF2-40B4-BE49-F238E27FC236}">
              <a16:creationId xmlns:a16="http://schemas.microsoft.com/office/drawing/2014/main" id="{763E2DD4-C5CE-432E-86D3-261CFF694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088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64" name="Immagine 110" descr="https://www.explore.ms/images/sort_blank.gif">
          <a:extLst>
            <a:ext uri="{FF2B5EF4-FFF2-40B4-BE49-F238E27FC236}">
              <a16:creationId xmlns:a16="http://schemas.microsoft.com/office/drawing/2014/main" id="{7F594921-F469-4340-8898-6B1446134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088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65" name="Immagine 109" descr="https://www.explore.ms/images/sort_blank.gif">
          <a:extLst>
            <a:ext uri="{FF2B5EF4-FFF2-40B4-BE49-F238E27FC236}">
              <a16:creationId xmlns:a16="http://schemas.microsoft.com/office/drawing/2014/main" id="{42AD98C3-C105-49E6-B7B6-7DD033C49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088" y="180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" name="Immagine 140" descr="https://www.explore.ms/images/sort_blank.gif">
          <a:extLst>
            <a:ext uri="{FF2B5EF4-FFF2-40B4-BE49-F238E27FC236}">
              <a16:creationId xmlns:a16="http://schemas.microsoft.com/office/drawing/2014/main" id="{1C5F6713-02AF-4949-B37A-D1527FF30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" name="Immagine 139" descr="https://www.explore.ms/images/sort_blank.gif">
          <a:extLst>
            <a:ext uri="{FF2B5EF4-FFF2-40B4-BE49-F238E27FC236}">
              <a16:creationId xmlns:a16="http://schemas.microsoft.com/office/drawing/2014/main" id="{1D2436B5-0E0D-4EBC-9875-3BBAE3188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" name="Immagine 138" descr="https://www.explore.ms/images/sort_blank.gif">
          <a:extLst>
            <a:ext uri="{FF2B5EF4-FFF2-40B4-BE49-F238E27FC236}">
              <a16:creationId xmlns:a16="http://schemas.microsoft.com/office/drawing/2014/main" id="{1483757D-E091-426C-9591-998C6EC9F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5" name="Immagine 116" descr="https://www.explore.ms/images/sort_blank.gif">
          <a:extLst>
            <a:ext uri="{FF2B5EF4-FFF2-40B4-BE49-F238E27FC236}">
              <a16:creationId xmlns:a16="http://schemas.microsoft.com/office/drawing/2014/main" id="{79465547-917B-4116-8870-66F3DF0A59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7" name="Immagine 137" descr="https://www.explore.ms/images/sort_blank.gif">
          <a:extLst>
            <a:ext uri="{FF2B5EF4-FFF2-40B4-BE49-F238E27FC236}">
              <a16:creationId xmlns:a16="http://schemas.microsoft.com/office/drawing/2014/main" id="{7BB0082F-7C19-4878-A34E-93C90F38C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8" name="Immagine 136" descr="https://www.explore.ms/images/sort_blank.gif">
          <a:extLst>
            <a:ext uri="{FF2B5EF4-FFF2-40B4-BE49-F238E27FC236}">
              <a16:creationId xmlns:a16="http://schemas.microsoft.com/office/drawing/2014/main" id="{E825688C-33F5-418B-ACA1-ADFD14674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9" name="Immagine 135" descr="https://www.explore.ms/images/sort_blank.gif">
          <a:extLst>
            <a:ext uri="{FF2B5EF4-FFF2-40B4-BE49-F238E27FC236}">
              <a16:creationId xmlns:a16="http://schemas.microsoft.com/office/drawing/2014/main" id="{637522F3-B4E8-447D-8893-CE0187C30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10" name="Immagine 115" descr="https://www.explore.ms/images/sort_blank.gif">
          <a:extLst>
            <a:ext uri="{FF2B5EF4-FFF2-40B4-BE49-F238E27FC236}">
              <a16:creationId xmlns:a16="http://schemas.microsoft.com/office/drawing/2014/main" id="{4F3F042D-DE3E-4D3A-827C-04047DB11D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8" name="Immagine 134" descr="https://www.explore.ms/images/sort_blank.gif">
          <a:extLst>
            <a:ext uri="{FF2B5EF4-FFF2-40B4-BE49-F238E27FC236}">
              <a16:creationId xmlns:a16="http://schemas.microsoft.com/office/drawing/2014/main" id="{4BA49DF0-BD60-429A-AEB8-FCB78AC7C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9" name="Immagine 133" descr="https://www.explore.ms/images/sort_blank.gif">
          <a:extLst>
            <a:ext uri="{FF2B5EF4-FFF2-40B4-BE49-F238E27FC236}">
              <a16:creationId xmlns:a16="http://schemas.microsoft.com/office/drawing/2014/main" id="{24A661AD-DA83-498E-913C-EC0E3B2BA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0" name="Immagine 132" descr="https://www.explore.ms/images/sort_blank.gif">
          <a:extLst>
            <a:ext uri="{FF2B5EF4-FFF2-40B4-BE49-F238E27FC236}">
              <a16:creationId xmlns:a16="http://schemas.microsoft.com/office/drawing/2014/main" id="{F242619F-BCB1-4A0A-9412-8D823CEFD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21" name="Immagine 114" descr="https://www.explore.ms/images/sort_blank.gif">
          <a:extLst>
            <a:ext uri="{FF2B5EF4-FFF2-40B4-BE49-F238E27FC236}">
              <a16:creationId xmlns:a16="http://schemas.microsoft.com/office/drawing/2014/main" id="{AB243F9D-27CE-48F0-8CBA-1EADB86EC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3" name="Immagine 131" descr="https://www.explore.ms/images/sort_blank.gif">
          <a:extLst>
            <a:ext uri="{FF2B5EF4-FFF2-40B4-BE49-F238E27FC236}">
              <a16:creationId xmlns:a16="http://schemas.microsoft.com/office/drawing/2014/main" id="{54D59BCD-8413-4D61-AFA0-1FF7AE3D2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4" name="Immagine 130" descr="https://www.explore.ms/images/sort_blank.gif">
          <a:extLst>
            <a:ext uri="{FF2B5EF4-FFF2-40B4-BE49-F238E27FC236}">
              <a16:creationId xmlns:a16="http://schemas.microsoft.com/office/drawing/2014/main" id="{558F7061-3E00-493C-8014-82DFA9C4ED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25" name="Immagine 129" descr="https://www.explore.ms/images/sort_blank.gif">
          <a:extLst>
            <a:ext uri="{FF2B5EF4-FFF2-40B4-BE49-F238E27FC236}">
              <a16:creationId xmlns:a16="http://schemas.microsoft.com/office/drawing/2014/main" id="{8A061A2B-2463-4BFE-97B6-29B4E5DC5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26" name="Immagine 113" descr="https://www.explore.ms/images/sort_blank.gif">
          <a:extLst>
            <a:ext uri="{FF2B5EF4-FFF2-40B4-BE49-F238E27FC236}">
              <a16:creationId xmlns:a16="http://schemas.microsoft.com/office/drawing/2014/main" id="{B92E0D84-53F5-4090-B330-B1F079951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4" name="Immagine 128" descr="https://www.explore.ms/images/sort_blank.gif">
          <a:extLst>
            <a:ext uri="{FF2B5EF4-FFF2-40B4-BE49-F238E27FC236}">
              <a16:creationId xmlns:a16="http://schemas.microsoft.com/office/drawing/2014/main" id="{0EBE5520-90E7-4B28-B33E-091483A33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5" name="Immagine 127" descr="https://www.explore.ms/images/sort_blank.gif">
          <a:extLst>
            <a:ext uri="{FF2B5EF4-FFF2-40B4-BE49-F238E27FC236}">
              <a16:creationId xmlns:a16="http://schemas.microsoft.com/office/drawing/2014/main" id="{C92CB521-F6BE-4C2B-837C-C69D96AD8D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6" name="Immagine 126" descr="https://www.explore.ms/images/sort_blank.gif">
          <a:extLst>
            <a:ext uri="{FF2B5EF4-FFF2-40B4-BE49-F238E27FC236}">
              <a16:creationId xmlns:a16="http://schemas.microsoft.com/office/drawing/2014/main" id="{9A345515-FB2B-4B24-A3AF-C20D74E49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37" name="Immagine 112" descr="https://www.explore.ms/images/sort_blank.gif">
          <a:extLst>
            <a:ext uri="{FF2B5EF4-FFF2-40B4-BE49-F238E27FC236}">
              <a16:creationId xmlns:a16="http://schemas.microsoft.com/office/drawing/2014/main" id="{F94F4A63-4A25-42CB-8FB8-05E1F44BB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39" name="Immagine 125" descr="https://www.explore.ms/images/sort_blank.gif">
          <a:extLst>
            <a:ext uri="{FF2B5EF4-FFF2-40B4-BE49-F238E27FC236}">
              <a16:creationId xmlns:a16="http://schemas.microsoft.com/office/drawing/2014/main" id="{19446A9C-7AF0-427C-9FA2-9EC3F7AB5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0" name="Immagine 124" descr="https://www.explore.ms/images/sort_blank.gif">
          <a:extLst>
            <a:ext uri="{FF2B5EF4-FFF2-40B4-BE49-F238E27FC236}">
              <a16:creationId xmlns:a16="http://schemas.microsoft.com/office/drawing/2014/main" id="{41F6451B-C053-469A-9970-53BAA737F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41" name="Immagine 123" descr="https://www.explore.ms/images/sort_blank.gif">
          <a:extLst>
            <a:ext uri="{FF2B5EF4-FFF2-40B4-BE49-F238E27FC236}">
              <a16:creationId xmlns:a16="http://schemas.microsoft.com/office/drawing/2014/main" id="{C15229CD-5088-4389-84DD-83E650DFB2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42" name="Immagine 111" descr="https://www.explore.ms/images/sort_blank.gif">
          <a:extLst>
            <a:ext uri="{FF2B5EF4-FFF2-40B4-BE49-F238E27FC236}">
              <a16:creationId xmlns:a16="http://schemas.microsoft.com/office/drawing/2014/main" id="{EF311372-F559-4B74-8C5C-E1357EDD0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0" name="Immagine 122" descr="https://www.explore.ms/images/sort_blank.gif">
          <a:extLst>
            <a:ext uri="{FF2B5EF4-FFF2-40B4-BE49-F238E27FC236}">
              <a16:creationId xmlns:a16="http://schemas.microsoft.com/office/drawing/2014/main" id="{D1AD6164-6D53-4EF6-AEC3-344A8079C5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1" name="Immagine 121" descr="https://www.explore.ms/images/sort_blank.gif">
          <a:extLst>
            <a:ext uri="{FF2B5EF4-FFF2-40B4-BE49-F238E27FC236}">
              <a16:creationId xmlns:a16="http://schemas.microsoft.com/office/drawing/2014/main" id="{5F2E61E1-3EB4-47BB-B907-F63B2F040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2" name="Immagine 120" descr="https://www.explore.ms/images/sort_blank.gif">
          <a:extLst>
            <a:ext uri="{FF2B5EF4-FFF2-40B4-BE49-F238E27FC236}">
              <a16:creationId xmlns:a16="http://schemas.microsoft.com/office/drawing/2014/main" id="{EED5E411-E206-4C90-966D-425A090D7C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53" name="Immagine 110" descr="https://www.explore.ms/images/sort_blank.gif">
          <a:extLst>
            <a:ext uri="{FF2B5EF4-FFF2-40B4-BE49-F238E27FC236}">
              <a16:creationId xmlns:a16="http://schemas.microsoft.com/office/drawing/2014/main" id="{80CF359F-736B-43B3-93C3-8194EAB9F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5" name="Immagine 119" descr="https://www.explore.ms/images/sort_blank.gif">
          <a:extLst>
            <a:ext uri="{FF2B5EF4-FFF2-40B4-BE49-F238E27FC236}">
              <a16:creationId xmlns:a16="http://schemas.microsoft.com/office/drawing/2014/main" id="{2A9FCCDD-86C1-4723-BE68-8E16EF222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6" name="Immagine 118" descr="https://www.explore.ms/images/sort_blank.gif">
          <a:extLst>
            <a:ext uri="{FF2B5EF4-FFF2-40B4-BE49-F238E27FC236}">
              <a16:creationId xmlns:a16="http://schemas.microsoft.com/office/drawing/2014/main" id="{880468E7-8140-4110-B9B0-92BC0B19F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57" name="Immagine 117" descr="https://www.explore.ms/images/sort_blank.gif">
          <a:extLst>
            <a:ext uri="{FF2B5EF4-FFF2-40B4-BE49-F238E27FC236}">
              <a16:creationId xmlns:a16="http://schemas.microsoft.com/office/drawing/2014/main" id="{349FE9C8-35D4-405F-9AD9-D4074210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58" name="Immagine 109" descr="https://www.explore.ms/images/sort_blank.gif">
          <a:extLst>
            <a:ext uri="{FF2B5EF4-FFF2-40B4-BE49-F238E27FC236}">
              <a16:creationId xmlns:a16="http://schemas.microsoft.com/office/drawing/2014/main" id="{AA1A8CC9-7253-4F81-9013-6B9619A3A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66" name="Immagine 140" descr="https://www.explore.ms/images/sort_blank.gif">
          <a:extLst>
            <a:ext uri="{FF2B5EF4-FFF2-40B4-BE49-F238E27FC236}">
              <a16:creationId xmlns:a16="http://schemas.microsoft.com/office/drawing/2014/main" id="{8DA4BAEF-D096-4F8C-B21C-441BB916F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67" name="Immagine 139" descr="https://www.explore.ms/images/sort_blank.gif">
          <a:extLst>
            <a:ext uri="{FF2B5EF4-FFF2-40B4-BE49-F238E27FC236}">
              <a16:creationId xmlns:a16="http://schemas.microsoft.com/office/drawing/2014/main" id="{27ABF74F-4832-4CF0-AA6B-B993F3336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68" name="Immagine 138" descr="https://www.explore.ms/images/sort_blank.gif">
          <a:extLst>
            <a:ext uri="{FF2B5EF4-FFF2-40B4-BE49-F238E27FC236}">
              <a16:creationId xmlns:a16="http://schemas.microsoft.com/office/drawing/2014/main" id="{83B3388C-CDD5-4BC5-8CDD-8E40ADD18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69" name="Immagine 116" descr="https://www.explore.ms/images/sort_blank.gif">
          <a:extLst>
            <a:ext uri="{FF2B5EF4-FFF2-40B4-BE49-F238E27FC236}">
              <a16:creationId xmlns:a16="http://schemas.microsoft.com/office/drawing/2014/main" id="{CCCAF278-C0D5-42E6-A216-829EDD29E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71" name="Immagine 137" descr="https://www.explore.ms/images/sort_blank.gif">
          <a:extLst>
            <a:ext uri="{FF2B5EF4-FFF2-40B4-BE49-F238E27FC236}">
              <a16:creationId xmlns:a16="http://schemas.microsoft.com/office/drawing/2014/main" id="{6C5DA628-6203-4049-A317-7B80F71E3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72" name="Immagine 136" descr="https://www.explore.ms/images/sort_blank.gif">
          <a:extLst>
            <a:ext uri="{FF2B5EF4-FFF2-40B4-BE49-F238E27FC236}">
              <a16:creationId xmlns:a16="http://schemas.microsoft.com/office/drawing/2014/main" id="{931C32F9-3434-4A0A-87E6-80A14DD49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73" name="Immagine 135" descr="https://www.explore.ms/images/sort_blank.gif">
          <a:extLst>
            <a:ext uri="{FF2B5EF4-FFF2-40B4-BE49-F238E27FC236}">
              <a16:creationId xmlns:a16="http://schemas.microsoft.com/office/drawing/2014/main" id="{7D10FE97-50DD-46CD-8764-7C7738AE9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74" name="Immagine 115" descr="https://www.explore.ms/images/sort_blank.gif">
          <a:extLst>
            <a:ext uri="{FF2B5EF4-FFF2-40B4-BE49-F238E27FC236}">
              <a16:creationId xmlns:a16="http://schemas.microsoft.com/office/drawing/2014/main" id="{C4E4E0D5-DE32-4658-B0CC-12B992C02C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82" name="Immagine 134" descr="https://www.explore.ms/images/sort_blank.gif">
          <a:extLst>
            <a:ext uri="{FF2B5EF4-FFF2-40B4-BE49-F238E27FC236}">
              <a16:creationId xmlns:a16="http://schemas.microsoft.com/office/drawing/2014/main" id="{A9005941-5DA1-41B4-BB3B-B23AA1AB4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83" name="Immagine 133" descr="https://www.explore.ms/images/sort_blank.gif">
          <a:extLst>
            <a:ext uri="{FF2B5EF4-FFF2-40B4-BE49-F238E27FC236}">
              <a16:creationId xmlns:a16="http://schemas.microsoft.com/office/drawing/2014/main" id="{6107AD78-2577-4419-A023-2E772C2AF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84" name="Immagine 132" descr="https://www.explore.ms/images/sort_blank.gif">
          <a:extLst>
            <a:ext uri="{FF2B5EF4-FFF2-40B4-BE49-F238E27FC236}">
              <a16:creationId xmlns:a16="http://schemas.microsoft.com/office/drawing/2014/main" id="{8E7BB6ED-38E5-40BA-9285-6930F80E6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85" name="Immagine 114" descr="https://www.explore.ms/images/sort_blank.gif">
          <a:extLst>
            <a:ext uri="{FF2B5EF4-FFF2-40B4-BE49-F238E27FC236}">
              <a16:creationId xmlns:a16="http://schemas.microsoft.com/office/drawing/2014/main" id="{9E86A676-14D9-40A9-9D1B-E281FCDED6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87" name="Immagine 131" descr="https://www.explore.ms/images/sort_blank.gif">
          <a:extLst>
            <a:ext uri="{FF2B5EF4-FFF2-40B4-BE49-F238E27FC236}">
              <a16:creationId xmlns:a16="http://schemas.microsoft.com/office/drawing/2014/main" id="{D2E1A6AB-18B3-4CE1-975C-0F61CB96F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88" name="Immagine 130" descr="https://www.explore.ms/images/sort_blank.gif">
          <a:extLst>
            <a:ext uri="{FF2B5EF4-FFF2-40B4-BE49-F238E27FC236}">
              <a16:creationId xmlns:a16="http://schemas.microsoft.com/office/drawing/2014/main" id="{FDB788B7-72FB-4255-B7FE-8F0143965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89" name="Immagine 129" descr="https://www.explore.ms/images/sort_blank.gif">
          <a:extLst>
            <a:ext uri="{FF2B5EF4-FFF2-40B4-BE49-F238E27FC236}">
              <a16:creationId xmlns:a16="http://schemas.microsoft.com/office/drawing/2014/main" id="{2BADD708-66B5-40AE-A731-B630E6DC6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90" name="Immagine 113" descr="https://www.explore.ms/images/sort_blank.gif">
          <a:extLst>
            <a:ext uri="{FF2B5EF4-FFF2-40B4-BE49-F238E27FC236}">
              <a16:creationId xmlns:a16="http://schemas.microsoft.com/office/drawing/2014/main" id="{F4E72EA7-9D62-4AA5-B7E0-6E8606B48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98" name="Immagine 128" descr="https://www.explore.ms/images/sort_blank.gif">
          <a:extLst>
            <a:ext uri="{FF2B5EF4-FFF2-40B4-BE49-F238E27FC236}">
              <a16:creationId xmlns:a16="http://schemas.microsoft.com/office/drawing/2014/main" id="{661029B8-7256-417B-B587-3FFC8F054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99" name="Immagine 127" descr="https://www.explore.ms/images/sort_blank.gif">
          <a:extLst>
            <a:ext uri="{FF2B5EF4-FFF2-40B4-BE49-F238E27FC236}">
              <a16:creationId xmlns:a16="http://schemas.microsoft.com/office/drawing/2014/main" id="{7005C1B8-95DC-4C07-9525-C09DE79C2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00" name="Immagine 126" descr="https://www.explore.ms/images/sort_blank.gif">
          <a:extLst>
            <a:ext uri="{FF2B5EF4-FFF2-40B4-BE49-F238E27FC236}">
              <a16:creationId xmlns:a16="http://schemas.microsoft.com/office/drawing/2014/main" id="{7815239A-8CC1-49DE-BF19-CE4DDE14A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101" name="Immagine 112" descr="https://www.explore.ms/images/sort_blank.gif">
          <a:extLst>
            <a:ext uri="{FF2B5EF4-FFF2-40B4-BE49-F238E27FC236}">
              <a16:creationId xmlns:a16="http://schemas.microsoft.com/office/drawing/2014/main" id="{0AE12B0E-6A80-46EC-9479-334759BEF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03" name="Immagine 125" descr="https://www.explore.ms/images/sort_blank.gif">
          <a:extLst>
            <a:ext uri="{FF2B5EF4-FFF2-40B4-BE49-F238E27FC236}">
              <a16:creationId xmlns:a16="http://schemas.microsoft.com/office/drawing/2014/main" id="{69089391-6B6A-43F2-8892-39CCCAC99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04" name="Immagine 124" descr="https://www.explore.ms/images/sort_blank.gif">
          <a:extLst>
            <a:ext uri="{FF2B5EF4-FFF2-40B4-BE49-F238E27FC236}">
              <a16:creationId xmlns:a16="http://schemas.microsoft.com/office/drawing/2014/main" id="{9E11134A-A7DA-44CA-BC88-80B8157B0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05" name="Immagine 123" descr="https://www.explore.ms/images/sort_blank.gif">
          <a:extLst>
            <a:ext uri="{FF2B5EF4-FFF2-40B4-BE49-F238E27FC236}">
              <a16:creationId xmlns:a16="http://schemas.microsoft.com/office/drawing/2014/main" id="{A6829ECE-3907-4437-AF6E-2DDCE6268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106" name="Immagine 111" descr="https://www.explore.ms/images/sort_blank.gif">
          <a:extLst>
            <a:ext uri="{FF2B5EF4-FFF2-40B4-BE49-F238E27FC236}">
              <a16:creationId xmlns:a16="http://schemas.microsoft.com/office/drawing/2014/main" id="{95F5F32F-39F7-4235-922B-8AF2B5557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14" name="Immagine 122" descr="https://www.explore.ms/images/sort_blank.gif">
          <a:extLst>
            <a:ext uri="{FF2B5EF4-FFF2-40B4-BE49-F238E27FC236}">
              <a16:creationId xmlns:a16="http://schemas.microsoft.com/office/drawing/2014/main" id="{57DF20D1-CD70-4043-9132-CDAC71DAD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15" name="Immagine 121" descr="https://www.explore.ms/images/sort_blank.gif">
          <a:extLst>
            <a:ext uri="{FF2B5EF4-FFF2-40B4-BE49-F238E27FC236}">
              <a16:creationId xmlns:a16="http://schemas.microsoft.com/office/drawing/2014/main" id="{110D173D-03E8-4C8E-9D44-87314D3AE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16" name="Immagine 120" descr="https://www.explore.ms/images/sort_blank.gif">
          <a:extLst>
            <a:ext uri="{FF2B5EF4-FFF2-40B4-BE49-F238E27FC236}">
              <a16:creationId xmlns:a16="http://schemas.microsoft.com/office/drawing/2014/main" id="{5A497B72-3343-49DC-9388-64FE50C03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117" name="Immagine 110" descr="https://www.explore.ms/images/sort_blank.gif">
          <a:extLst>
            <a:ext uri="{FF2B5EF4-FFF2-40B4-BE49-F238E27FC236}">
              <a16:creationId xmlns:a16="http://schemas.microsoft.com/office/drawing/2014/main" id="{DD742DBE-AA64-49E4-BF58-211156988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19" name="Immagine 119" descr="https://www.explore.ms/images/sort_blank.gif">
          <a:extLst>
            <a:ext uri="{FF2B5EF4-FFF2-40B4-BE49-F238E27FC236}">
              <a16:creationId xmlns:a16="http://schemas.microsoft.com/office/drawing/2014/main" id="{8B312993-89BE-4DE0-826F-168FD4D25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20" name="Immagine 118" descr="https://www.explore.ms/images/sort_blank.gif">
          <a:extLst>
            <a:ext uri="{FF2B5EF4-FFF2-40B4-BE49-F238E27FC236}">
              <a16:creationId xmlns:a16="http://schemas.microsoft.com/office/drawing/2014/main" id="{5577D7C9-08D8-4F43-A5C4-C84DF0F4F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pic>
      <xdr:nvPicPr>
        <xdr:cNvPr id="121" name="Immagine 117" descr="https://www.explore.ms/images/sort_blank.gif">
          <a:extLst>
            <a:ext uri="{FF2B5EF4-FFF2-40B4-BE49-F238E27FC236}">
              <a16:creationId xmlns:a16="http://schemas.microsoft.com/office/drawing/2014/main" id="{87C73D5B-5D6E-46DA-98A1-B6849C94EB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9525</xdr:rowOff>
    </xdr:to>
    <xdr:pic>
      <xdr:nvPicPr>
        <xdr:cNvPr id="122" name="Immagine 109" descr="https://www.explore.ms/images/sort_blank.gif">
          <a:extLst>
            <a:ext uri="{FF2B5EF4-FFF2-40B4-BE49-F238E27FC236}">
              <a16:creationId xmlns:a16="http://schemas.microsoft.com/office/drawing/2014/main" id="{E21E4F15-93FA-429B-A87E-AC0F1ECB8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81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2" name="Immagine 140" descr="https://www.explore.ms/images/sort_blank.gif">
          <a:extLst>
            <a:ext uri="{FF2B5EF4-FFF2-40B4-BE49-F238E27FC236}">
              <a16:creationId xmlns:a16="http://schemas.microsoft.com/office/drawing/2014/main" id="{23CD7ABC-F34B-4584-A461-075087D93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3" name="Immagine 139" descr="https://www.explore.ms/images/sort_blank.gif">
          <a:extLst>
            <a:ext uri="{FF2B5EF4-FFF2-40B4-BE49-F238E27FC236}">
              <a16:creationId xmlns:a16="http://schemas.microsoft.com/office/drawing/2014/main" id="{911BEC8B-5177-426C-AE54-EE575F6AF1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4" name="Immagine 138" descr="https://www.explore.ms/images/sort_blank.gif">
          <a:extLst>
            <a:ext uri="{FF2B5EF4-FFF2-40B4-BE49-F238E27FC236}">
              <a16:creationId xmlns:a16="http://schemas.microsoft.com/office/drawing/2014/main" id="{2A7660F4-4149-41EA-A84A-DECE4F39A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5" name="Immagine 116" descr="https://www.explore.ms/images/sort_blank.gif">
          <a:extLst>
            <a:ext uri="{FF2B5EF4-FFF2-40B4-BE49-F238E27FC236}">
              <a16:creationId xmlns:a16="http://schemas.microsoft.com/office/drawing/2014/main" id="{A9EEF64C-44A0-4915-A94E-CC04D83F4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6" name="Immagine 108" descr="https://www.explore.ms/images/sort_blank.gif">
          <a:extLst>
            <a:ext uri="{FF2B5EF4-FFF2-40B4-BE49-F238E27FC236}">
              <a16:creationId xmlns:a16="http://schemas.microsoft.com/office/drawing/2014/main" id="{403B009D-850D-4349-9A2E-9362870D7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7" name="Immagine 137" descr="https://www.explore.ms/images/sort_blank.gif">
          <a:extLst>
            <a:ext uri="{FF2B5EF4-FFF2-40B4-BE49-F238E27FC236}">
              <a16:creationId xmlns:a16="http://schemas.microsoft.com/office/drawing/2014/main" id="{0B1413A3-E499-4991-9E0B-60DE8E0D5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8" name="Immagine 136" descr="https://www.explore.ms/images/sort_blank.gif">
          <a:extLst>
            <a:ext uri="{FF2B5EF4-FFF2-40B4-BE49-F238E27FC236}">
              <a16:creationId xmlns:a16="http://schemas.microsoft.com/office/drawing/2014/main" id="{75775976-C02D-4D8B-839C-C8A6533B0E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9" name="Immagine 135" descr="https://www.explore.ms/images/sort_blank.gif">
          <a:extLst>
            <a:ext uri="{FF2B5EF4-FFF2-40B4-BE49-F238E27FC236}">
              <a16:creationId xmlns:a16="http://schemas.microsoft.com/office/drawing/2014/main" id="{18689B32-487D-432A-86B4-1736465A1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10" name="Immagine 115" descr="https://www.explore.ms/images/sort_blank.gif">
          <a:extLst>
            <a:ext uri="{FF2B5EF4-FFF2-40B4-BE49-F238E27FC236}">
              <a16:creationId xmlns:a16="http://schemas.microsoft.com/office/drawing/2014/main" id="{B1EF88D6-F943-4AE3-83B4-7323C0E5C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1" name="Immagine 107" descr="https://www.explore.ms/images/sort_blank.gif">
          <a:extLst>
            <a:ext uri="{FF2B5EF4-FFF2-40B4-BE49-F238E27FC236}">
              <a16:creationId xmlns:a16="http://schemas.microsoft.com/office/drawing/2014/main" id="{DFF32BBE-F9BB-4933-B75B-45CD42EC17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2" name="Immagine 106" descr="https://www.explore.ms/images/sort_blank.gif">
          <a:extLst>
            <a:ext uri="{FF2B5EF4-FFF2-40B4-BE49-F238E27FC236}">
              <a16:creationId xmlns:a16="http://schemas.microsoft.com/office/drawing/2014/main" id="{6A391E6E-B87B-4F2E-8617-859C42BFE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3" name="Immagine 105" descr="https://www.explore.ms/images/sort_blank.gif">
          <a:extLst>
            <a:ext uri="{FF2B5EF4-FFF2-40B4-BE49-F238E27FC236}">
              <a16:creationId xmlns:a16="http://schemas.microsoft.com/office/drawing/2014/main" id="{648B9973-455E-48AB-9123-9FE8FD3AC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4" name="Immagine 104" descr="https://www.explore.ms/images/sort_blank.gif">
          <a:extLst>
            <a:ext uri="{FF2B5EF4-FFF2-40B4-BE49-F238E27FC236}">
              <a16:creationId xmlns:a16="http://schemas.microsoft.com/office/drawing/2014/main" id="{E4FD8C7D-373C-44C1-B3E7-A504A46E3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5" name="Immagine 103" descr="https://www.explore.ms/images/sort_blank.gif">
          <a:extLst>
            <a:ext uri="{FF2B5EF4-FFF2-40B4-BE49-F238E27FC236}">
              <a16:creationId xmlns:a16="http://schemas.microsoft.com/office/drawing/2014/main" id="{4E38DC07-D897-41AA-9C3E-11153EFBD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6" name="Immagine 102" descr="https://www.explore.ms/images/sort_blank.gif">
          <a:extLst>
            <a:ext uri="{FF2B5EF4-FFF2-40B4-BE49-F238E27FC236}">
              <a16:creationId xmlns:a16="http://schemas.microsoft.com/office/drawing/2014/main" id="{12697D7A-DDB2-4EA6-A9CD-49E11B7E9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7" name="Immagine 101" descr="https://www.explore.ms/images/sort_blank.gif">
          <a:extLst>
            <a:ext uri="{FF2B5EF4-FFF2-40B4-BE49-F238E27FC236}">
              <a16:creationId xmlns:a16="http://schemas.microsoft.com/office/drawing/2014/main" id="{9679B663-CD7F-4714-B885-6B909E281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8" name="Immagine 134" descr="https://www.explore.ms/images/sort_blank.gif">
          <a:extLst>
            <a:ext uri="{FF2B5EF4-FFF2-40B4-BE49-F238E27FC236}">
              <a16:creationId xmlns:a16="http://schemas.microsoft.com/office/drawing/2014/main" id="{48C9A535-B333-42A8-88B6-17D02FB138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9" name="Immagine 133" descr="https://www.explore.ms/images/sort_blank.gif">
          <a:extLst>
            <a:ext uri="{FF2B5EF4-FFF2-40B4-BE49-F238E27FC236}">
              <a16:creationId xmlns:a16="http://schemas.microsoft.com/office/drawing/2014/main" id="{11290246-9F3C-4609-A2D6-0D29FBCE7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20" name="Immagine 132" descr="https://www.explore.ms/images/sort_blank.gif">
          <a:extLst>
            <a:ext uri="{FF2B5EF4-FFF2-40B4-BE49-F238E27FC236}">
              <a16:creationId xmlns:a16="http://schemas.microsoft.com/office/drawing/2014/main" id="{207D59C7-B1EC-4D8D-B7A1-1ECE92633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21" name="Immagine 114" descr="https://www.explore.ms/images/sort_blank.gif">
          <a:extLst>
            <a:ext uri="{FF2B5EF4-FFF2-40B4-BE49-F238E27FC236}">
              <a16:creationId xmlns:a16="http://schemas.microsoft.com/office/drawing/2014/main" id="{4EE93EAD-BFAC-492D-98C4-65BFE9D18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22" name="Immagine 100" descr="https://www.explore.ms/images/sort_blank.gif">
          <a:extLst>
            <a:ext uri="{FF2B5EF4-FFF2-40B4-BE49-F238E27FC236}">
              <a16:creationId xmlns:a16="http://schemas.microsoft.com/office/drawing/2014/main" id="{4C573262-BAB7-49AE-BBB8-6F8A5164B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23" name="Immagine 131" descr="https://www.explore.ms/images/sort_blank.gif">
          <a:extLst>
            <a:ext uri="{FF2B5EF4-FFF2-40B4-BE49-F238E27FC236}">
              <a16:creationId xmlns:a16="http://schemas.microsoft.com/office/drawing/2014/main" id="{E6688493-3816-4AA4-BB4D-DB653B9F4F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24" name="Immagine 130" descr="https://www.explore.ms/images/sort_blank.gif">
          <a:extLst>
            <a:ext uri="{FF2B5EF4-FFF2-40B4-BE49-F238E27FC236}">
              <a16:creationId xmlns:a16="http://schemas.microsoft.com/office/drawing/2014/main" id="{D92793E4-8A85-476F-AE56-D1506CF20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25" name="Immagine 129" descr="https://www.explore.ms/images/sort_blank.gif">
          <a:extLst>
            <a:ext uri="{FF2B5EF4-FFF2-40B4-BE49-F238E27FC236}">
              <a16:creationId xmlns:a16="http://schemas.microsoft.com/office/drawing/2014/main" id="{8D58D343-38B8-49D2-8E15-F20ACC161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26" name="Immagine 113" descr="https://www.explore.ms/images/sort_blank.gif">
          <a:extLst>
            <a:ext uri="{FF2B5EF4-FFF2-40B4-BE49-F238E27FC236}">
              <a16:creationId xmlns:a16="http://schemas.microsoft.com/office/drawing/2014/main" id="{500A840D-DC02-4812-BA59-69641F8AF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27" name="Immagine 99" descr="https://www.explore.ms/images/sort_blank.gif">
          <a:extLst>
            <a:ext uri="{FF2B5EF4-FFF2-40B4-BE49-F238E27FC236}">
              <a16:creationId xmlns:a16="http://schemas.microsoft.com/office/drawing/2014/main" id="{D9511FD8-63C0-48CA-85EC-C60E7ADEC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28" name="Immagine 98" descr="https://www.explore.ms/images/sort_blank.gif">
          <a:extLst>
            <a:ext uri="{FF2B5EF4-FFF2-40B4-BE49-F238E27FC236}">
              <a16:creationId xmlns:a16="http://schemas.microsoft.com/office/drawing/2014/main" id="{F64E292F-08B8-4881-9A44-427B8989DF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29" name="Immagine 97" descr="https://www.explore.ms/images/sort_blank.gif">
          <a:extLst>
            <a:ext uri="{FF2B5EF4-FFF2-40B4-BE49-F238E27FC236}">
              <a16:creationId xmlns:a16="http://schemas.microsoft.com/office/drawing/2014/main" id="{20FFB473-0886-43CC-BF89-FBAAAD63B7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30" name="Immagine 96" descr="https://www.explore.ms/images/sort_blank.gif">
          <a:extLst>
            <a:ext uri="{FF2B5EF4-FFF2-40B4-BE49-F238E27FC236}">
              <a16:creationId xmlns:a16="http://schemas.microsoft.com/office/drawing/2014/main" id="{DEA788B0-584B-4BDD-AF5E-BA072EDF1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31" name="Immagine 95" descr="https://www.explore.ms/images/sort_blank.gif">
          <a:extLst>
            <a:ext uri="{FF2B5EF4-FFF2-40B4-BE49-F238E27FC236}">
              <a16:creationId xmlns:a16="http://schemas.microsoft.com/office/drawing/2014/main" id="{B282D402-BC6E-4188-87C4-E41157A3C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32" name="Immagine 94" descr="https://www.explore.ms/images/sort_blank.gif">
          <a:extLst>
            <a:ext uri="{FF2B5EF4-FFF2-40B4-BE49-F238E27FC236}">
              <a16:creationId xmlns:a16="http://schemas.microsoft.com/office/drawing/2014/main" id="{61AD2252-E085-4443-B7A2-E88872263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33" name="Immagine 93" descr="https://www.explore.ms/images/sort_blank.gif">
          <a:extLst>
            <a:ext uri="{FF2B5EF4-FFF2-40B4-BE49-F238E27FC236}">
              <a16:creationId xmlns:a16="http://schemas.microsoft.com/office/drawing/2014/main" id="{ADA579B1-A434-44A8-9F3B-4C40E4DF7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34" name="Immagine 128" descr="https://www.explore.ms/images/sort_blank.gif">
          <a:extLst>
            <a:ext uri="{FF2B5EF4-FFF2-40B4-BE49-F238E27FC236}">
              <a16:creationId xmlns:a16="http://schemas.microsoft.com/office/drawing/2014/main" id="{E4F5D032-9693-44F0-BBE0-C98412466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35" name="Immagine 127" descr="https://www.explore.ms/images/sort_blank.gif">
          <a:extLst>
            <a:ext uri="{FF2B5EF4-FFF2-40B4-BE49-F238E27FC236}">
              <a16:creationId xmlns:a16="http://schemas.microsoft.com/office/drawing/2014/main" id="{0AA3A354-3E72-4D3F-9D7C-3BABC7EDA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36" name="Immagine 126" descr="https://www.explore.ms/images/sort_blank.gif">
          <a:extLst>
            <a:ext uri="{FF2B5EF4-FFF2-40B4-BE49-F238E27FC236}">
              <a16:creationId xmlns:a16="http://schemas.microsoft.com/office/drawing/2014/main" id="{FC8C95E1-7E9A-449C-ACFA-B9573E557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37" name="Immagine 112" descr="https://www.explore.ms/images/sort_blank.gif">
          <a:extLst>
            <a:ext uri="{FF2B5EF4-FFF2-40B4-BE49-F238E27FC236}">
              <a16:creationId xmlns:a16="http://schemas.microsoft.com/office/drawing/2014/main" id="{FB4051AB-0AA7-4515-94D6-63D113B8C6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38" name="Immagine 92" descr="https://www.explore.ms/images/sort_blank.gif">
          <a:extLst>
            <a:ext uri="{FF2B5EF4-FFF2-40B4-BE49-F238E27FC236}">
              <a16:creationId xmlns:a16="http://schemas.microsoft.com/office/drawing/2014/main" id="{943420CC-E4E7-4526-B13B-C258E714D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39" name="Immagine 125" descr="https://www.explore.ms/images/sort_blank.gif">
          <a:extLst>
            <a:ext uri="{FF2B5EF4-FFF2-40B4-BE49-F238E27FC236}">
              <a16:creationId xmlns:a16="http://schemas.microsoft.com/office/drawing/2014/main" id="{E77060AD-CDCF-4358-BB8B-F4D6026CE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40" name="Immagine 124" descr="https://www.explore.ms/images/sort_blank.gif">
          <a:extLst>
            <a:ext uri="{FF2B5EF4-FFF2-40B4-BE49-F238E27FC236}">
              <a16:creationId xmlns:a16="http://schemas.microsoft.com/office/drawing/2014/main" id="{DE4A8780-E2B7-4EDC-BD4C-4A66A56E4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41" name="Immagine 123" descr="https://www.explore.ms/images/sort_blank.gif">
          <a:extLst>
            <a:ext uri="{FF2B5EF4-FFF2-40B4-BE49-F238E27FC236}">
              <a16:creationId xmlns:a16="http://schemas.microsoft.com/office/drawing/2014/main" id="{2430005A-BB29-4D28-9535-095A4D6EB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42" name="Immagine 111" descr="https://www.explore.ms/images/sort_blank.gif">
          <a:extLst>
            <a:ext uri="{FF2B5EF4-FFF2-40B4-BE49-F238E27FC236}">
              <a16:creationId xmlns:a16="http://schemas.microsoft.com/office/drawing/2014/main" id="{156C08B0-4C37-4D31-955B-4CE81D497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3" name="Immagine 91" descr="https://www.explore.ms/images/sort_blank.gif">
          <a:extLst>
            <a:ext uri="{FF2B5EF4-FFF2-40B4-BE49-F238E27FC236}">
              <a16:creationId xmlns:a16="http://schemas.microsoft.com/office/drawing/2014/main" id="{79F89A16-78B3-44EC-B785-402172A8C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4" name="Immagine 90" descr="https://www.explore.ms/images/sort_blank.gif">
          <a:extLst>
            <a:ext uri="{FF2B5EF4-FFF2-40B4-BE49-F238E27FC236}">
              <a16:creationId xmlns:a16="http://schemas.microsoft.com/office/drawing/2014/main" id="{1E2A76C6-7EE3-4D52-B43F-A4ABC0154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5" name="Immagine 89" descr="https://www.explore.ms/images/sort_blank.gif">
          <a:extLst>
            <a:ext uri="{FF2B5EF4-FFF2-40B4-BE49-F238E27FC236}">
              <a16:creationId xmlns:a16="http://schemas.microsoft.com/office/drawing/2014/main" id="{01E22A44-4C80-44DA-A7F0-3C5B1A960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6" name="Immagine 88" descr="https://www.explore.ms/images/sort_blank.gif">
          <a:extLst>
            <a:ext uri="{FF2B5EF4-FFF2-40B4-BE49-F238E27FC236}">
              <a16:creationId xmlns:a16="http://schemas.microsoft.com/office/drawing/2014/main" id="{5C001460-01EF-4159-9502-5E1CF88C5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7" name="Immagine 81" descr="https://www.explore.ms/images/sort_blank.gif">
          <a:extLst>
            <a:ext uri="{FF2B5EF4-FFF2-40B4-BE49-F238E27FC236}">
              <a16:creationId xmlns:a16="http://schemas.microsoft.com/office/drawing/2014/main" id="{257B2BC8-AB48-438F-A98C-0E75C40AD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8" name="Immagine 80" descr="https://www.explore.ms/images/sort_blank.gif">
          <a:extLst>
            <a:ext uri="{FF2B5EF4-FFF2-40B4-BE49-F238E27FC236}">
              <a16:creationId xmlns:a16="http://schemas.microsoft.com/office/drawing/2014/main" id="{49422B5D-8D4A-40E5-9D57-AB70B1986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9" name="Immagine 67" descr="https://www.explore.ms/images/sort_blank.gif">
          <a:extLst>
            <a:ext uri="{FF2B5EF4-FFF2-40B4-BE49-F238E27FC236}">
              <a16:creationId xmlns:a16="http://schemas.microsoft.com/office/drawing/2014/main" id="{94BDC806-7973-40AB-9BA3-3156BEA4E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50" name="Immagine 122" descr="https://www.explore.ms/images/sort_blank.gif">
          <a:extLst>
            <a:ext uri="{FF2B5EF4-FFF2-40B4-BE49-F238E27FC236}">
              <a16:creationId xmlns:a16="http://schemas.microsoft.com/office/drawing/2014/main" id="{44541A03-FDFA-4A26-A894-B7A48FA6C6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51" name="Immagine 121" descr="https://www.explore.ms/images/sort_blank.gif">
          <a:extLst>
            <a:ext uri="{FF2B5EF4-FFF2-40B4-BE49-F238E27FC236}">
              <a16:creationId xmlns:a16="http://schemas.microsoft.com/office/drawing/2014/main" id="{9C5D0393-51C8-4D90-AE99-042DD2113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52" name="Immagine 120" descr="https://www.explore.ms/images/sort_blank.gif">
          <a:extLst>
            <a:ext uri="{FF2B5EF4-FFF2-40B4-BE49-F238E27FC236}">
              <a16:creationId xmlns:a16="http://schemas.microsoft.com/office/drawing/2014/main" id="{306B8AF7-6449-4DA9-A83C-0093451E0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53" name="Immagine 110" descr="https://www.explore.ms/images/sort_blank.gif">
          <a:extLst>
            <a:ext uri="{FF2B5EF4-FFF2-40B4-BE49-F238E27FC236}">
              <a16:creationId xmlns:a16="http://schemas.microsoft.com/office/drawing/2014/main" id="{21DB4A22-E48E-46E4-A4CC-078E1A798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54" name="Immagine 66" descr="https://www.explore.ms/images/sort_blank.gif">
          <a:extLst>
            <a:ext uri="{FF2B5EF4-FFF2-40B4-BE49-F238E27FC236}">
              <a16:creationId xmlns:a16="http://schemas.microsoft.com/office/drawing/2014/main" id="{9A9BAF2F-2265-46C4-A058-DCB8AE6AF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55" name="Immagine 119" descr="https://www.explore.ms/images/sort_blank.gif">
          <a:extLst>
            <a:ext uri="{FF2B5EF4-FFF2-40B4-BE49-F238E27FC236}">
              <a16:creationId xmlns:a16="http://schemas.microsoft.com/office/drawing/2014/main" id="{773B1C2B-CD76-425E-8AED-81745C215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56" name="Immagine 118" descr="https://www.explore.ms/images/sort_blank.gif">
          <a:extLst>
            <a:ext uri="{FF2B5EF4-FFF2-40B4-BE49-F238E27FC236}">
              <a16:creationId xmlns:a16="http://schemas.microsoft.com/office/drawing/2014/main" id="{C48F02A4-7645-4D8A-A88F-F2518326B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57" name="Immagine 117" descr="https://www.explore.ms/images/sort_blank.gif">
          <a:extLst>
            <a:ext uri="{FF2B5EF4-FFF2-40B4-BE49-F238E27FC236}">
              <a16:creationId xmlns:a16="http://schemas.microsoft.com/office/drawing/2014/main" id="{16C03F2B-5203-452F-ABC1-C571EA073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58" name="Immagine 109" descr="https://www.explore.ms/images/sort_blank.gif">
          <a:extLst>
            <a:ext uri="{FF2B5EF4-FFF2-40B4-BE49-F238E27FC236}">
              <a16:creationId xmlns:a16="http://schemas.microsoft.com/office/drawing/2014/main" id="{7659CF5D-CC25-4F03-B22D-6F58A4EF1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59" name="Immagine 59" descr="https://www.explore.ms/images/sort_blank.gif">
          <a:extLst>
            <a:ext uri="{FF2B5EF4-FFF2-40B4-BE49-F238E27FC236}">
              <a16:creationId xmlns:a16="http://schemas.microsoft.com/office/drawing/2014/main" id="{1AC0F6B3-086B-4CDA-A90B-60366C636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60" name="Immagine 58" descr="https://www.explore.ms/images/sort_blank.gif">
          <a:extLst>
            <a:ext uri="{FF2B5EF4-FFF2-40B4-BE49-F238E27FC236}">
              <a16:creationId xmlns:a16="http://schemas.microsoft.com/office/drawing/2014/main" id="{A240A783-B4F6-497B-95C7-7CEFC0CFCF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61" name="Immagine 45" descr="https://www.explore.ms/images/sort_blank.gif">
          <a:extLst>
            <a:ext uri="{FF2B5EF4-FFF2-40B4-BE49-F238E27FC236}">
              <a16:creationId xmlns:a16="http://schemas.microsoft.com/office/drawing/2014/main" id="{287D326D-22D5-4FF4-A5DA-A27A08010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62" name="Immagine 44" descr="https://www.explore.ms/images/sort_blank.gif">
          <a:extLst>
            <a:ext uri="{FF2B5EF4-FFF2-40B4-BE49-F238E27FC236}">
              <a16:creationId xmlns:a16="http://schemas.microsoft.com/office/drawing/2014/main" id="{5EB25319-11FD-4FBD-9AE6-96F11AC334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63" name="Immagine 37" descr="https://www.explore.ms/images/sort_blank.gif">
          <a:extLst>
            <a:ext uri="{FF2B5EF4-FFF2-40B4-BE49-F238E27FC236}">
              <a16:creationId xmlns:a16="http://schemas.microsoft.com/office/drawing/2014/main" id="{C396EE83-98F8-4F27-9BD8-AC36F9359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64" name="Immagine 36" descr="https://www.explore.ms/images/sort_blank.gif">
          <a:extLst>
            <a:ext uri="{FF2B5EF4-FFF2-40B4-BE49-F238E27FC236}">
              <a16:creationId xmlns:a16="http://schemas.microsoft.com/office/drawing/2014/main" id="{3DDF70EE-B74C-43F2-938B-648816249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65" name="Immagine 23" descr="https://www.explore.ms/images/sort_blank.gif">
          <a:extLst>
            <a:ext uri="{FF2B5EF4-FFF2-40B4-BE49-F238E27FC236}">
              <a16:creationId xmlns:a16="http://schemas.microsoft.com/office/drawing/2014/main" id="{983BAF4F-8BF0-4513-AD89-A2385E5C6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66" name="Immagine 140" descr="https://www.explore.ms/images/sort_blank.gif">
          <a:extLst>
            <a:ext uri="{FF2B5EF4-FFF2-40B4-BE49-F238E27FC236}">
              <a16:creationId xmlns:a16="http://schemas.microsoft.com/office/drawing/2014/main" id="{B7110ADB-429E-449F-A2AA-B99C2A2EC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67" name="Immagine 139" descr="https://www.explore.ms/images/sort_blank.gif">
          <a:extLst>
            <a:ext uri="{FF2B5EF4-FFF2-40B4-BE49-F238E27FC236}">
              <a16:creationId xmlns:a16="http://schemas.microsoft.com/office/drawing/2014/main" id="{C4F9F737-4320-4116-986A-60B0B1B3F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68" name="Immagine 138" descr="https://www.explore.ms/images/sort_blank.gif">
          <a:extLst>
            <a:ext uri="{FF2B5EF4-FFF2-40B4-BE49-F238E27FC236}">
              <a16:creationId xmlns:a16="http://schemas.microsoft.com/office/drawing/2014/main" id="{37C746FE-85CD-4D2D-A9D9-CA82FDEF8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69" name="Immagine 116" descr="https://www.explore.ms/images/sort_blank.gif">
          <a:extLst>
            <a:ext uri="{FF2B5EF4-FFF2-40B4-BE49-F238E27FC236}">
              <a16:creationId xmlns:a16="http://schemas.microsoft.com/office/drawing/2014/main" id="{91867FFB-9E12-4BC4-8A1B-3EC47CCCC4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0" name="Immagine 108" descr="https://www.explore.ms/images/sort_blank.gif">
          <a:extLst>
            <a:ext uri="{FF2B5EF4-FFF2-40B4-BE49-F238E27FC236}">
              <a16:creationId xmlns:a16="http://schemas.microsoft.com/office/drawing/2014/main" id="{4D2E867F-BD0A-4DDB-8433-8DC16B07D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71" name="Immagine 137" descr="https://www.explore.ms/images/sort_blank.gif">
          <a:extLst>
            <a:ext uri="{FF2B5EF4-FFF2-40B4-BE49-F238E27FC236}">
              <a16:creationId xmlns:a16="http://schemas.microsoft.com/office/drawing/2014/main" id="{C05EC7AE-2C79-4DE2-A177-09B8946FB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72" name="Immagine 136" descr="https://www.explore.ms/images/sort_blank.gif">
          <a:extLst>
            <a:ext uri="{FF2B5EF4-FFF2-40B4-BE49-F238E27FC236}">
              <a16:creationId xmlns:a16="http://schemas.microsoft.com/office/drawing/2014/main" id="{94D294A4-242C-417E-B9B4-C261DC6DC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73" name="Immagine 135" descr="https://www.explore.ms/images/sort_blank.gif">
          <a:extLst>
            <a:ext uri="{FF2B5EF4-FFF2-40B4-BE49-F238E27FC236}">
              <a16:creationId xmlns:a16="http://schemas.microsoft.com/office/drawing/2014/main" id="{228C4506-92A2-42FA-A71F-EE0345E5C0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74" name="Immagine 115" descr="https://www.explore.ms/images/sort_blank.gif">
          <a:extLst>
            <a:ext uri="{FF2B5EF4-FFF2-40B4-BE49-F238E27FC236}">
              <a16:creationId xmlns:a16="http://schemas.microsoft.com/office/drawing/2014/main" id="{DC93E925-0E46-43E1-87E9-F58DC20BD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5" name="Immagine 107" descr="https://www.explore.ms/images/sort_blank.gif">
          <a:extLst>
            <a:ext uri="{FF2B5EF4-FFF2-40B4-BE49-F238E27FC236}">
              <a16:creationId xmlns:a16="http://schemas.microsoft.com/office/drawing/2014/main" id="{5B5B0ABE-A699-4C99-98B9-6351759E0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6" name="Immagine 106" descr="https://www.explore.ms/images/sort_blank.gif">
          <a:extLst>
            <a:ext uri="{FF2B5EF4-FFF2-40B4-BE49-F238E27FC236}">
              <a16:creationId xmlns:a16="http://schemas.microsoft.com/office/drawing/2014/main" id="{5A05AD37-5E89-4A1F-9DDA-5A3333662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7" name="Immagine 105" descr="https://www.explore.ms/images/sort_blank.gif">
          <a:extLst>
            <a:ext uri="{FF2B5EF4-FFF2-40B4-BE49-F238E27FC236}">
              <a16:creationId xmlns:a16="http://schemas.microsoft.com/office/drawing/2014/main" id="{7048617F-2581-4257-9878-0E8D97F6C4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8" name="Immagine 104" descr="https://www.explore.ms/images/sort_blank.gif">
          <a:extLst>
            <a:ext uri="{FF2B5EF4-FFF2-40B4-BE49-F238E27FC236}">
              <a16:creationId xmlns:a16="http://schemas.microsoft.com/office/drawing/2014/main" id="{6D745EE6-A628-4CE2-BAF9-D1B4B880C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9" name="Immagine 103" descr="https://www.explore.ms/images/sort_blank.gif">
          <a:extLst>
            <a:ext uri="{FF2B5EF4-FFF2-40B4-BE49-F238E27FC236}">
              <a16:creationId xmlns:a16="http://schemas.microsoft.com/office/drawing/2014/main" id="{59001102-CC15-4A4C-9053-5422697EE7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80" name="Immagine 102" descr="https://www.explore.ms/images/sort_blank.gif">
          <a:extLst>
            <a:ext uri="{FF2B5EF4-FFF2-40B4-BE49-F238E27FC236}">
              <a16:creationId xmlns:a16="http://schemas.microsoft.com/office/drawing/2014/main" id="{8D706009-B77A-4A13-B95E-E5DB4B859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81" name="Immagine 101" descr="https://www.explore.ms/images/sort_blank.gif">
          <a:extLst>
            <a:ext uri="{FF2B5EF4-FFF2-40B4-BE49-F238E27FC236}">
              <a16:creationId xmlns:a16="http://schemas.microsoft.com/office/drawing/2014/main" id="{23104B75-919E-4F6B-9838-101370DFC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82" name="Immagine 134" descr="https://www.explore.ms/images/sort_blank.gif">
          <a:extLst>
            <a:ext uri="{FF2B5EF4-FFF2-40B4-BE49-F238E27FC236}">
              <a16:creationId xmlns:a16="http://schemas.microsoft.com/office/drawing/2014/main" id="{5E889739-0A0D-434B-8FBA-C5F2685DF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83" name="Immagine 133" descr="https://www.explore.ms/images/sort_blank.gif">
          <a:extLst>
            <a:ext uri="{FF2B5EF4-FFF2-40B4-BE49-F238E27FC236}">
              <a16:creationId xmlns:a16="http://schemas.microsoft.com/office/drawing/2014/main" id="{444358BA-5CE2-40E4-BD77-583D68700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84" name="Immagine 132" descr="https://www.explore.ms/images/sort_blank.gif">
          <a:extLst>
            <a:ext uri="{FF2B5EF4-FFF2-40B4-BE49-F238E27FC236}">
              <a16:creationId xmlns:a16="http://schemas.microsoft.com/office/drawing/2014/main" id="{F7146C52-F0A9-4D3D-B642-69F681FA4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85" name="Immagine 114" descr="https://www.explore.ms/images/sort_blank.gif">
          <a:extLst>
            <a:ext uri="{FF2B5EF4-FFF2-40B4-BE49-F238E27FC236}">
              <a16:creationId xmlns:a16="http://schemas.microsoft.com/office/drawing/2014/main" id="{9B294731-EF5E-498D-B10B-96A041A49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86" name="Immagine 100" descr="https://www.explore.ms/images/sort_blank.gif">
          <a:extLst>
            <a:ext uri="{FF2B5EF4-FFF2-40B4-BE49-F238E27FC236}">
              <a16:creationId xmlns:a16="http://schemas.microsoft.com/office/drawing/2014/main" id="{9EE7B084-B151-4654-9739-D2D610A00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87" name="Immagine 131" descr="https://www.explore.ms/images/sort_blank.gif">
          <a:extLst>
            <a:ext uri="{FF2B5EF4-FFF2-40B4-BE49-F238E27FC236}">
              <a16:creationId xmlns:a16="http://schemas.microsoft.com/office/drawing/2014/main" id="{5E05F20E-427B-46A1-9D87-3879CC6AD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88" name="Immagine 130" descr="https://www.explore.ms/images/sort_blank.gif">
          <a:extLst>
            <a:ext uri="{FF2B5EF4-FFF2-40B4-BE49-F238E27FC236}">
              <a16:creationId xmlns:a16="http://schemas.microsoft.com/office/drawing/2014/main" id="{048255FC-09ED-4A39-A77C-6B73BF647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89" name="Immagine 129" descr="https://www.explore.ms/images/sort_blank.gif">
          <a:extLst>
            <a:ext uri="{FF2B5EF4-FFF2-40B4-BE49-F238E27FC236}">
              <a16:creationId xmlns:a16="http://schemas.microsoft.com/office/drawing/2014/main" id="{332B2734-2EC1-44D3-985E-6B3F39AD0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90" name="Immagine 113" descr="https://www.explore.ms/images/sort_blank.gif">
          <a:extLst>
            <a:ext uri="{FF2B5EF4-FFF2-40B4-BE49-F238E27FC236}">
              <a16:creationId xmlns:a16="http://schemas.microsoft.com/office/drawing/2014/main" id="{929A4250-2DF1-4B3A-9CFC-223B99DD4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91" name="Immagine 99" descr="https://www.explore.ms/images/sort_blank.gif">
          <a:extLst>
            <a:ext uri="{FF2B5EF4-FFF2-40B4-BE49-F238E27FC236}">
              <a16:creationId xmlns:a16="http://schemas.microsoft.com/office/drawing/2014/main" id="{30F75E45-B6CB-4103-A7C1-1506AFBD4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92" name="Immagine 98" descr="https://www.explore.ms/images/sort_blank.gif">
          <a:extLst>
            <a:ext uri="{FF2B5EF4-FFF2-40B4-BE49-F238E27FC236}">
              <a16:creationId xmlns:a16="http://schemas.microsoft.com/office/drawing/2014/main" id="{917429D0-0FF8-4771-A882-8FDC9DD59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93" name="Immagine 97" descr="https://www.explore.ms/images/sort_blank.gif">
          <a:extLst>
            <a:ext uri="{FF2B5EF4-FFF2-40B4-BE49-F238E27FC236}">
              <a16:creationId xmlns:a16="http://schemas.microsoft.com/office/drawing/2014/main" id="{4E79FB93-CD89-4308-BC74-1C7F1CCF5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94" name="Immagine 96" descr="https://www.explore.ms/images/sort_blank.gif">
          <a:extLst>
            <a:ext uri="{FF2B5EF4-FFF2-40B4-BE49-F238E27FC236}">
              <a16:creationId xmlns:a16="http://schemas.microsoft.com/office/drawing/2014/main" id="{2DD2A912-2110-48D9-91FE-85E6C93D2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95" name="Immagine 95" descr="https://www.explore.ms/images/sort_blank.gif">
          <a:extLst>
            <a:ext uri="{FF2B5EF4-FFF2-40B4-BE49-F238E27FC236}">
              <a16:creationId xmlns:a16="http://schemas.microsoft.com/office/drawing/2014/main" id="{E47AB215-67CA-43E6-9177-19609AD9F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96" name="Immagine 94" descr="https://www.explore.ms/images/sort_blank.gif">
          <a:extLst>
            <a:ext uri="{FF2B5EF4-FFF2-40B4-BE49-F238E27FC236}">
              <a16:creationId xmlns:a16="http://schemas.microsoft.com/office/drawing/2014/main" id="{155C6891-F2D9-4C14-9355-7160BA50A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97" name="Immagine 93" descr="https://www.explore.ms/images/sort_blank.gif">
          <a:extLst>
            <a:ext uri="{FF2B5EF4-FFF2-40B4-BE49-F238E27FC236}">
              <a16:creationId xmlns:a16="http://schemas.microsoft.com/office/drawing/2014/main" id="{D4D79DCB-64F0-4B67-A35E-B3ABF75C7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98" name="Immagine 128" descr="https://www.explore.ms/images/sort_blank.gif">
          <a:extLst>
            <a:ext uri="{FF2B5EF4-FFF2-40B4-BE49-F238E27FC236}">
              <a16:creationId xmlns:a16="http://schemas.microsoft.com/office/drawing/2014/main" id="{787FCB62-878C-4904-B030-18E1904BF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99" name="Immagine 127" descr="https://www.explore.ms/images/sort_blank.gif">
          <a:extLst>
            <a:ext uri="{FF2B5EF4-FFF2-40B4-BE49-F238E27FC236}">
              <a16:creationId xmlns:a16="http://schemas.microsoft.com/office/drawing/2014/main" id="{430A9654-D256-447C-8F94-F639A6012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00" name="Immagine 126" descr="https://www.explore.ms/images/sort_blank.gif">
          <a:extLst>
            <a:ext uri="{FF2B5EF4-FFF2-40B4-BE49-F238E27FC236}">
              <a16:creationId xmlns:a16="http://schemas.microsoft.com/office/drawing/2014/main" id="{E8C2D6B9-8BCC-4AA3-8147-3E8366817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101" name="Immagine 112" descr="https://www.explore.ms/images/sort_blank.gif">
          <a:extLst>
            <a:ext uri="{FF2B5EF4-FFF2-40B4-BE49-F238E27FC236}">
              <a16:creationId xmlns:a16="http://schemas.microsoft.com/office/drawing/2014/main" id="{447EDBC3-F197-4027-80C2-5950B66CE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02" name="Immagine 92" descr="https://www.explore.ms/images/sort_blank.gif">
          <a:extLst>
            <a:ext uri="{FF2B5EF4-FFF2-40B4-BE49-F238E27FC236}">
              <a16:creationId xmlns:a16="http://schemas.microsoft.com/office/drawing/2014/main" id="{06C64B60-2A26-44B0-A4D3-C33CCFFA4B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03" name="Immagine 125" descr="https://www.explore.ms/images/sort_blank.gif">
          <a:extLst>
            <a:ext uri="{FF2B5EF4-FFF2-40B4-BE49-F238E27FC236}">
              <a16:creationId xmlns:a16="http://schemas.microsoft.com/office/drawing/2014/main" id="{7FDCA9E3-ABE0-48E6-BE82-BA640BB78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04" name="Immagine 124" descr="https://www.explore.ms/images/sort_blank.gif">
          <a:extLst>
            <a:ext uri="{FF2B5EF4-FFF2-40B4-BE49-F238E27FC236}">
              <a16:creationId xmlns:a16="http://schemas.microsoft.com/office/drawing/2014/main" id="{4311B2A0-1333-48B7-A530-FE9DE86CB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05" name="Immagine 123" descr="https://www.explore.ms/images/sort_blank.gif">
          <a:extLst>
            <a:ext uri="{FF2B5EF4-FFF2-40B4-BE49-F238E27FC236}">
              <a16:creationId xmlns:a16="http://schemas.microsoft.com/office/drawing/2014/main" id="{D16F0CF0-D429-4A56-82E5-D3DB7956B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106" name="Immagine 111" descr="https://www.explore.ms/images/sort_blank.gif">
          <a:extLst>
            <a:ext uri="{FF2B5EF4-FFF2-40B4-BE49-F238E27FC236}">
              <a16:creationId xmlns:a16="http://schemas.microsoft.com/office/drawing/2014/main" id="{428BF457-6DA6-4B0A-A2FD-1A781E1B9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07" name="Immagine 91" descr="https://www.explore.ms/images/sort_blank.gif">
          <a:extLst>
            <a:ext uri="{FF2B5EF4-FFF2-40B4-BE49-F238E27FC236}">
              <a16:creationId xmlns:a16="http://schemas.microsoft.com/office/drawing/2014/main" id="{B7744D31-0B55-4F7F-B007-7746FE5E7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08" name="Immagine 90" descr="https://www.explore.ms/images/sort_blank.gif">
          <a:extLst>
            <a:ext uri="{FF2B5EF4-FFF2-40B4-BE49-F238E27FC236}">
              <a16:creationId xmlns:a16="http://schemas.microsoft.com/office/drawing/2014/main" id="{F1B76500-5629-4F66-83A3-B5090041B4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09" name="Immagine 89" descr="https://www.explore.ms/images/sort_blank.gif">
          <a:extLst>
            <a:ext uri="{FF2B5EF4-FFF2-40B4-BE49-F238E27FC236}">
              <a16:creationId xmlns:a16="http://schemas.microsoft.com/office/drawing/2014/main" id="{9DCCC38A-C44D-4133-AC56-C89D898B7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10" name="Immagine 88" descr="https://www.explore.ms/images/sort_blank.gif">
          <a:extLst>
            <a:ext uri="{FF2B5EF4-FFF2-40B4-BE49-F238E27FC236}">
              <a16:creationId xmlns:a16="http://schemas.microsoft.com/office/drawing/2014/main" id="{99BCCB95-2C66-4745-ABE6-B8807A39F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11" name="Immagine 81" descr="https://www.explore.ms/images/sort_blank.gif">
          <a:extLst>
            <a:ext uri="{FF2B5EF4-FFF2-40B4-BE49-F238E27FC236}">
              <a16:creationId xmlns:a16="http://schemas.microsoft.com/office/drawing/2014/main" id="{E45190FD-B6C0-4C52-8C44-B2269773D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12" name="Immagine 80" descr="https://www.explore.ms/images/sort_blank.gif">
          <a:extLst>
            <a:ext uri="{FF2B5EF4-FFF2-40B4-BE49-F238E27FC236}">
              <a16:creationId xmlns:a16="http://schemas.microsoft.com/office/drawing/2014/main" id="{C32BE534-666F-4C86-B351-D9E7FA9A44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13" name="Immagine 67" descr="https://www.explore.ms/images/sort_blank.gif">
          <a:extLst>
            <a:ext uri="{FF2B5EF4-FFF2-40B4-BE49-F238E27FC236}">
              <a16:creationId xmlns:a16="http://schemas.microsoft.com/office/drawing/2014/main" id="{B8FE1572-56F3-404B-B62C-2B5BB59C8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14" name="Immagine 122" descr="https://www.explore.ms/images/sort_blank.gif">
          <a:extLst>
            <a:ext uri="{FF2B5EF4-FFF2-40B4-BE49-F238E27FC236}">
              <a16:creationId xmlns:a16="http://schemas.microsoft.com/office/drawing/2014/main" id="{71CD646D-5B70-4C99-82CA-62F09B8D8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15" name="Immagine 121" descr="https://www.explore.ms/images/sort_blank.gif">
          <a:extLst>
            <a:ext uri="{FF2B5EF4-FFF2-40B4-BE49-F238E27FC236}">
              <a16:creationId xmlns:a16="http://schemas.microsoft.com/office/drawing/2014/main" id="{DB586679-BAA2-4B38-BE2A-4C2F2AA36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16" name="Immagine 120" descr="https://www.explore.ms/images/sort_blank.gif">
          <a:extLst>
            <a:ext uri="{FF2B5EF4-FFF2-40B4-BE49-F238E27FC236}">
              <a16:creationId xmlns:a16="http://schemas.microsoft.com/office/drawing/2014/main" id="{7D504C5C-5DE9-4E11-9980-635121FB4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117" name="Immagine 110" descr="https://www.explore.ms/images/sort_blank.gif">
          <a:extLst>
            <a:ext uri="{FF2B5EF4-FFF2-40B4-BE49-F238E27FC236}">
              <a16:creationId xmlns:a16="http://schemas.microsoft.com/office/drawing/2014/main" id="{8334BED0-9838-4F6C-95D9-E495EB427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18" name="Immagine 66" descr="https://www.explore.ms/images/sort_blank.gif">
          <a:extLst>
            <a:ext uri="{FF2B5EF4-FFF2-40B4-BE49-F238E27FC236}">
              <a16:creationId xmlns:a16="http://schemas.microsoft.com/office/drawing/2014/main" id="{B3F1A82D-A045-4041-AACE-31CE2C3B7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19" name="Immagine 119" descr="https://www.explore.ms/images/sort_blank.gif">
          <a:extLst>
            <a:ext uri="{FF2B5EF4-FFF2-40B4-BE49-F238E27FC236}">
              <a16:creationId xmlns:a16="http://schemas.microsoft.com/office/drawing/2014/main" id="{C0E414B2-E9B5-4712-80E8-45CC9DC82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20" name="Immagine 118" descr="https://www.explore.ms/images/sort_blank.gif">
          <a:extLst>
            <a:ext uri="{FF2B5EF4-FFF2-40B4-BE49-F238E27FC236}">
              <a16:creationId xmlns:a16="http://schemas.microsoft.com/office/drawing/2014/main" id="{6815437B-273B-4771-94F2-E7260CFD0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121" name="Immagine 117" descr="https://www.explore.ms/images/sort_blank.gif">
          <a:extLst>
            <a:ext uri="{FF2B5EF4-FFF2-40B4-BE49-F238E27FC236}">
              <a16:creationId xmlns:a16="http://schemas.microsoft.com/office/drawing/2014/main" id="{4DE5936B-ABFB-4C11-9574-E89F67BF6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3</xdr:col>
      <xdr:colOff>9525</xdr:colOff>
      <xdr:row>1</xdr:row>
      <xdr:rowOff>9525</xdr:rowOff>
    </xdr:to>
    <xdr:pic>
      <xdr:nvPicPr>
        <xdr:cNvPr id="122" name="Immagine 109" descr="https://www.explore.ms/images/sort_blank.gif">
          <a:extLst>
            <a:ext uri="{FF2B5EF4-FFF2-40B4-BE49-F238E27FC236}">
              <a16:creationId xmlns:a16="http://schemas.microsoft.com/office/drawing/2014/main" id="{DC9100CC-887F-45B9-A9E5-FB2B10F91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23" name="Immagine 59" descr="https://www.explore.ms/images/sort_blank.gif">
          <a:extLst>
            <a:ext uri="{FF2B5EF4-FFF2-40B4-BE49-F238E27FC236}">
              <a16:creationId xmlns:a16="http://schemas.microsoft.com/office/drawing/2014/main" id="{CCD067C0-C527-4203-A4C6-A2E80E7C2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24" name="Immagine 58" descr="https://www.explore.ms/images/sort_blank.gif">
          <a:extLst>
            <a:ext uri="{FF2B5EF4-FFF2-40B4-BE49-F238E27FC236}">
              <a16:creationId xmlns:a16="http://schemas.microsoft.com/office/drawing/2014/main" id="{57EC9215-DB7E-47FF-8C68-9E8188A57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25" name="Immagine 45" descr="https://www.explore.ms/images/sort_blank.gif">
          <a:extLst>
            <a:ext uri="{FF2B5EF4-FFF2-40B4-BE49-F238E27FC236}">
              <a16:creationId xmlns:a16="http://schemas.microsoft.com/office/drawing/2014/main" id="{9EE479E1-85D2-42A0-9457-560CAB482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26" name="Immagine 44" descr="https://www.explore.ms/images/sort_blank.gif">
          <a:extLst>
            <a:ext uri="{FF2B5EF4-FFF2-40B4-BE49-F238E27FC236}">
              <a16:creationId xmlns:a16="http://schemas.microsoft.com/office/drawing/2014/main" id="{B3D969FD-5147-4A0F-9A4A-832043043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27" name="Immagine 37" descr="https://www.explore.ms/images/sort_blank.gif">
          <a:extLst>
            <a:ext uri="{FF2B5EF4-FFF2-40B4-BE49-F238E27FC236}">
              <a16:creationId xmlns:a16="http://schemas.microsoft.com/office/drawing/2014/main" id="{7606231C-C129-4C3D-8847-66A06AAED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28" name="Immagine 36" descr="https://www.explore.ms/images/sort_blank.gif">
          <a:extLst>
            <a:ext uri="{FF2B5EF4-FFF2-40B4-BE49-F238E27FC236}">
              <a16:creationId xmlns:a16="http://schemas.microsoft.com/office/drawing/2014/main" id="{2B1C52AB-12B7-48D9-96D8-F793AA290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129" name="Immagine 23" descr="https://www.explore.ms/images/sort_blank.gif">
          <a:extLst>
            <a:ext uri="{FF2B5EF4-FFF2-40B4-BE49-F238E27FC236}">
              <a16:creationId xmlns:a16="http://schemas.microsoft.com/office/drawing/2014/main" id="{85D76A8A-743C-4EC8-9CCA-0FED039B7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723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98"/>
  <sheetViews>
    <sheetView zoomScale="80" zoomScaleNormal="80" workbookViewId="0">
      <selection activeCell="I18" sqref="I18"/>
    </sheetView>
  </sheetViews>
  <sheetFormatPr defaultRowHeight="14.5"/>
  <cols>
    <col min="1" max="1" width="23.1796875" bestFit="1" customWidth="1"/>
    <col min="2" max="2" width="52.1796875" customWidth="1"/>
    <col min="3" max="3" width="13.26953125" customWidth="1"/>
    <col min="4" max="4" width="8.08984375" style="33" bestFit="1" customWidth="1"/>
    <col min="5" max="5" width="8.54296875" style="42" bestFit="1" customWidth="1"/>
    <col min="6" max="6" width="12.1796875" customWidth="1"/>
    <col min="7" max="7" width="12.7265625" customWidth="1"/>
    <col min="8" max="8" width="10.81640625" customWidth="1"/>
    <col min="9" max="9" width="96.1796875" bestFit="1" customWidth="1"/>
  </cols>
  <sheetData>
    <row r="1" spans="1:9" ht="78.5" customHeight="1">
      <c r="A1" s="58" t="s">
        <v>183</v>
      </c>
      <c r="B1" s="58" t="s">
        <v>181</v>
      </c>
      <c r="C1" s="58" t="s">
        <v>180</v>
      </c>
      <c r="D1" s="69" t="s">
        <v>178</v>
      </c>
      <c r="E1" s="58" t="s">
        <v>176</v>
      </c>
      <c r="F1" s="58" t="s">
        <v>317</v>
      </c>
      <c r="G1" s="58" t="s">
        <v>319</v>
      </c>
      <c r="H1" s="58" t="s">
        <v>318</v>
      </c>
      <c r="I1" s="88" t="s">
        <v>355</v>
      </c>
    </row>
    <row r="2" spans="1:9">
      <c r="A2" s="59" t="s">
        <v>164</v>
      </c>
      <c r="B2" s="61" t="s">
        <v>133</v>
      </c>
      <c r="C2" s="65" t="s">
        <v>132</v>
      </c>
      <c r="D2" s="70">
        <v>2860</v>
      </c>
      <c r="E2" s="74" t="s">
        <v>216</v>
      </c>
      <c r="F2" s="67">
        <v>8</v>
      </c>
      <c r="G2" s="67">
        <v>12</v>
      </c>
      <c r="H2" s="67">
        <v>12</v>
      </c>
      <c r="I2" s="65"/>
    </row>
    <row r="3" spans="1:9">
      <c r="A3" s="59" t="s">
        <v>164</v>
      </c>
      <c r="B3" s="61" t="s">
        <v>278</v>
      </c>
      <c r="C3" s="65" t="s">
        <v>85</v>
      </c>
      <c r="D3" s="70">
        <v>100</v>
      </c>
      <c r="E3" s="74" t="s">
        <v>216</v>
      </c>
      <c r="F3" s="67">
        <v>8</v>
      </c>
      <c r="G3" s="67">
        <v>12</v>
      </c>
      <c r="H3" s="67">
        <v>12</v>
      </c>
      <c r="I3" s="65"/>
    </row>
    <row r="4" spans="1:9">
      <c r="A4" s="59" t="s">
        <v>164</v>
      </c>
      <c r="B4" s="61" t="s">
        <v>279</v>
      </c>
      <c r="C4" s="65" t="s">
        <v>167</v>
      </c>
      <c r="D4" s="70">
        <v>1</v>
      </c>
      <c r="E4" s="74" t="s">
        <v>216</v>
      </c>
      <c r="F4" s="67">
        <v>8</v>
      </c>
      <c r="G4" s="67">
        <v>12</v>
      </c>
      <c r="H4" s="67">
        <v>12</v>
      </c>
      <c r="I4" s="65" t="s">
        <v>356</v>
      </c>
    </row>
    <row r="5" spans="1:9">
      <c r="A5" s="59" t="s">
        <v>164</v>
      </c>
      <c r="B5" s="61" t="s">
        <v>128</v>
      </c>
      <c r="C5" s="65" t="s">
        <v>127</v>
      </c>
      <c r="D5" s="70">
        <v>2860</v>
      </c>
      <c r="E5" s="74" t="s">
        <v>216</v>
      </c>
      <c r="F5" s="67">
        <v>8</v>
      </c>
      <c r="G5" s="67">
        <v>12</v>
      </c>
      <c r="H5" s="67">
        <v>12</v>
      </c>
      <c r="I5" s="49"/>
    </row>
    <row r="6" spans="1:9">
      <c r="A6" s="59" t="s">
        <v>164</v>
      </c>
      <c r="B6" s="61" t="s">
        <v>273</v>
      </c>
      <c r="C6" s="65" t="s">
        <v>130</v>
      </c>
      <c r="D6" s="70">
        <v>2860</v>
      </c>
      <c r="E6" s="74" t="s">
        <v>216</v>
      </c>
      <c r="F6" s="67">
        <v>8</v>
      </c>
      <c r="G6" s="67">
        <v>12</v>
      </c>
      <c r="H6" s="67">
        <v>12</v>
      </c>
      <c r="I6" s="65"/>
    </row>
    <row r="7" spans="1:9">
      <c r="A7" s="59" t="s">
        <v>149</v>
      </c>
      <c r="B7" s="61" t="s">
        <v>52</v>
      </c>
      <c r="C7" s="61" t="s">
        <v>51</v>
      </c>
      <c r="D7" s="70">
        <v>2250</v>
      </c>
      <c r="E7" s="74" t="s">
        <v>215</v>
      </c>
      <c r="F7" s="67">
        <v>12</v>
      </c>
      <c r="G7" s="67">
        <v>12</v>
      </c>
      <c r="H7" s="67">
        <v>12</v>
      </c>
      <c r="I7" s="49"/>
    </row>
    <row r="8" spans="1:9">
      <c r="A8" s="59" t="s">
        <v>149</v>
      </c>
      <c r="B8" s="61" t="s">
        <v>49</v>
      </c>
      <c r="C8" s="61" t="s">
        <v>48</v>
      </c>
      <c r="D8" s="70">
        <v>782</v>
      </c>
      <c r="E8" s="74" t="s">
        <v>215</v>
      </c>
      <c r="F8" s="67">
        <v>12</v>
      </c>
      <c r="G8" s="67">
        <v>12</v>
      </c>
      <c r="H8" s="67">
        <v>12</v>
      </c>
      <c r="I8" s="65"/>
    </row>
    <row r="9" spans="1:9">
      <c r="A9" s="59" t="s">
        <v>149</v>
      </c>
      <c r="B9" s="61" t="s">
        <v>339</v>
      </c>
      <c r="C9" s="61" t="s">
        <v>163</v>
      </c>
      <c r="D9" s="70">
        <v>7</v>
      </c>
      <c r="E9" s="74" t="s">
        <v>216</v>
      </c>
      <c r="F9" s="67">
        <v>1</v>
      </c>
      <c r="G9" s="67">
        <v>1</v>
      </c>
      <c r="H9" s="67">
        <v>1</v>
      </c>
      <c r="I9" s="65"/>
    </row>
    <row r="10" spans="1:9">
      <c r="A10" s="59" t="s">
        <v>149</v>
      </c>
      <c r="B10" s="61" t="s">
        <v>340</v>
      </c>
      <c r="C10" s="61" t="s">
        <v>55</v>
      </c>
      <c r="D10" s="70">
        <v>23</v>
      </c>
      <c r="E10" s="74" t="s">
        <v>216</v>
      </c>
      <c r="F10" s="67">
        <v>1</v>
      </c>
      <c r="G10" s="67">
        <v>1</v>
      </c>
      <c r="H10" s="67">
        <v>1</v>
      </c>
      <c r="I10" s="65"/>
    </row>
    <row r="11" spans="1:9">
      <c r="A11" s="59" t="s">
        <v>149</v>
      </c>
      <c r="B11" s="61" t="s">
        <v>341</v>
      </c>
      <c r="C11" s="61" t="s">
        <v>54</v>
      </c>
      <c r="D11" s="70">
        <v>2</v>
      </c>
      <c r="E11" s="74" t="s">
        <v>216</v>
      </c>
      <c r="F11" s="67">
        <v>1</v>
      </c>
      <c r="G11" s="67">
        <v>1</v>
      </c>
      <c r="H11" s="67">
        <v>1</v>
      </c>
      <c r="I11" s="65"/>
    </row>
    <row r="12" spans="1:9">
      <c r="A12" s="59" t="s">
        <v>149</v>
      </c>
      <c r="B12" s="61" t="s">
        <v>97</v>
      </c>
      <c r="C12" s="61" t="s">
        <v>96</v>
      </c>
      <c r="D12" s="70">
        <v>24051</v>
      </c>
      <c r="E12" s="74" t="s">
        <v>216</v>
      </c>
      <c r="F12" s="67">
        <v>1</v>
      </c>
      <c r="G12" s="67">
        <v>1</v>
      </c>
      <c r="H12" s="67">
        <v>1</v>
      </c>
      <c r="I12" s="65"/>
    </row>
    <row r="13" spans="1:9">
      <c r="A13" s="59" t="s">
        <v>149</v>
      </c>
      <c r="B13" s="61" t="s">
        <v>162</v>
      </c>
      <c r="C13" s="61" t="s">
        <v>161</v>
      </c>
      <c r="D13" s="70">
        <v>1</v>
      </c>
      <c r="E13" s="74" t="s">
        <v>216</v>
      </c>
      <c r="F13" s="67">
        <v>1</v>
      </c>
      <c r="G13" s="67">
        <v>1</v>
      </c>
      <c r="H13" s="67">
        <v>1</v>
      </c>
      <c r="I13" s="65"/>
    </row>
    <row r="14" spans="1:9">
      <c r="A14" s="59" t="s">
        <v>149</v>
      </c>
      <c r="B14" s="61" t="s">
        <v>97</v>
      </c>
      <c r="C14" s="61" t="s">
        <v>96</v>
      </c>
      <c r="D14" s="70">
        <v>250</v>
      </c>
      <c r="E14" s="74" t="s">
        <v>216</v>
      </c>
      <c r="F14" s="67">
        <v>1</v>
      </c>
      <c r="G14" s="67">
        <v>1</v>
      </c>
      <c r="H14" s="67">
        <v>1</v>
      </c>
      <c r="I14" s="65"/>
    </row>
    <row r="15" spans="1:9">
      <c r="A15" s="59" t="s">
        <v>149</v>
      </c>
      <c r="B15" s="61" t="s">
        <v>160</v>
      </c>
      <c r="C15" s="61" t="s">
        <v>159</v>
      </c>
      <c r="D15" s="70">
        <v>50</v>
      </c>
      <c r="E15" s="74" t="s">
        <v>216</v>
      </c>
      <c r="F15" s="67">
        <v>1</v>
      </c>
      <c r="G15" s="67">
        <v>1</v>
      </c>
      <c r="H15" s="67">
        <v>1</v>
      </c>
      <c r="I15" s="65"/>
    </row>
    <row r="16" spans="1:9">
      <c r="A16" s="59" t="s">
        <v>149</v>
      </c>
      <c r="B16" s="61" t="s">
        <v>342</v>
      </c>
      <c r="C16" s="61" t="s">
        <v>30</v>
      </c>
      <c r="D16" s="70">
        <v>390</v>
      </c>
      <c r="E16" s="74" t="s">
        <v>216</v>
      </c>
      <c r="F16" s="67">
        <v>1</v>
      </c>
      <c r="G16" s="67">
        <v>1</v>
      </c>
      <c r="H16" s="67">
        <v>1</v>
      </c>
      <c r="I16" s="65"/>
    </row>
    <row r="17" spans="1:9">
      <c r="A17" s="59" t="s">
        <v>149</v>
      </c>
      <c r="B17" s="61" t="s">
        <v>120</v>
      </c>
      <c r="C17" s="61" t="s">
        <v>119</v>
      </c>
      <c r="D17" s="70">
        <v>24</v>
      </c>
      <c r="E17" s="74" t="s">
        <v>216</v>
      </c>
      <c r="F17" s="67">
        <v>1</v>
      </c>
      <c r="G17" s="67">
        <v>1</v>
      </c>
      <c r="H17" s="67">
        <v>1</v>
      </c>
      <c r="I17" s="65"/>
    </row>
    <row r="18" spans="1:9">
      <c r="A18" s="59" t="s">
        <v>149</v>
      </c>
      <c r="B18" s="61" t="s">
        <v>158</v>
      </c>
      <c r="C18" s="61" t="s">
        <v>157</v>
      </c>
      <c r="D18" s="70">
        <v>36</v>
      </c>
      <c r="E18" s="74" t="s">
        <v>216</v>
      </c>
      <c r="F18" s="67">
        <v>1</v>
      </c>
      <c r="G18" s="67">
        <v>1</v>
      </c>
      <c r="H18" s="67">
        <v>1</v>
      </c>
      <c r="I18" s="65"/>
    </row>
    <row r="19" spans="1:9">
      <c r="A19" s="59" t="s">
        <v>149</v>
      </c>
      <c r="B19" s="61" t="s">
        <v>14</v>
      </c>
      <c r="C19" s="61" t="s">
        <v>13</v>
      </c>
      <c r="D19" s="70">
        <v>1448</v>
      </c>
      <c r="E19" s="74" t="s">
        <v>216</v>
      </c>
      <c r="F19" s="67">
        <v>1</v>
      </c>
      <c r="G19" s="67">
        <v>1</v>
      </c>
      <c r="H19" s="67">
        <v>1</v>
      </c>
      <c r="I19" s="65"/>
    </row>
    <row r="20" spans="1:9">
      <c r="A20" s="59" t="s">
        <v>149</v>
      </c>
      <c r="B20" s="61" t="s">
        <v>9</v>
      </c>
      <c r="C20" s="61" t="s">
        <v>8</v>
      </c>
      <c r="D20" s="70">
        <v>7472</v>
      </c>
      <c r="E20" s="74" t="s">
        <v>216</v>
      </c>
      <c r="F20" s="67">
        <v>1</v>
      </c>
      <c r="G20" s="67">
        <v>1</v>
      </c>
      <c r="H20" s="67">
        <v>1</v>
      </c>
      <c r="I20" s="65"/>
    </row>
    <row r="21" spans="1:9">
      <c r="A21" s="59" t="s">
        <v>149</v>
      </c>
      <c r="B21" s="61" t="s">
        <v>118</v>
      </c>
      <c r="C21" s="61" t="s">
        <v>117</v>
      </c>
      <c r="D21" s="70">
        <v>3552</v>
      </c>
      <c r="E21" s="74" t="s">
        <v>216</v>
      </c>
      <c r="F21" s="67">
        <v>1</v>
      </c>
      <c r="G21" s="67">
        <v>1</v>
      </c>
      <c r="H21" s="67">
        <v>1</v>
      </c>
      <c r="I21" s="65"/>
    </row>
    <row r="22" spans="1:9">
      <c r="A22" s="59" t="s">
        <v>149</v>
      </c>
      <c r="B22" s="61" t="s">
        <v>116</v>
      </c>
      <c r="C22" s="61" t="s">
        <v>115</v>
      </c>
      <c r="D22" s="70">
        <v>2528</v>
      </c>
      <c r="E22" s="74" t="s">
        <v>216</v>
      </c>
      <c r="F22" s="67">
        <v>1</v>
      </c>
      <c r="G22" s="67">
        <v>1</v>
      </c>
      <c r="H22" s="67">
        <v>1</v>
      </c>
      <c r="I22" s="65"/>
    </row>
    <row r="23" spans="1:9">
      <c r="A23" s="59" t="s">
        <v>149</v>
      </c>
      <c r="B23" s="61" t="s">
        <v>26</v>
      </c>
      <c r="C23" s="61" t="s">
        <v>25</v>
      </c>
      <c r="D23" s="70">
        <v>1792</v>
      </c>
      <c r="E23" s="74" t="s">
        <v>216</v>
      </c>
      <c r="F23" s="67">
        <v>1</v>
      </c>
      <c r="G23" s="67">
        <v>1</v>
      </c>
      <c r="H23" s="67">
        <v>1</v>
      </c>
      <c r="I23" s="65"/>
    </row>
    <row r="24" spans="1:9">
      <c r="A24" s="59" t="s">
        <v>149</v>
      </c>
      <c r="B24" s="61" t="s">
        <v>28</v>
      </c>
      <c r="C24" s="61" t="s">
        <v>27</v>
      </c>
      <c r="D24" s="70">
        <v>1448</v>
      </c>
      <c r="E24" s="74" t="s">
        <v>216</v>
      </c>
      <c r="F24" s="67">
        <v>1</v>
      </c>
      <c r="G24" s="67">
        <v>1</v>
      </c>
      <c r="H24" s="67">
        <v>1</v>
      </c>
      <c r="I24" s="65"/>
    </row>
    <row r="25" spans="1:9">
      <c r="A25" s="59" t="s">
        <v>149</v>
      </c>
      <c r="B25" s="61" t="s">
        <v>47</v>
      </c>
      <c r="C25" s="61" t="s">
        <v>46</v>
      </c>
      <c r="D25" s="70">
        <v>80</v>
      </c>
      <c r="E25" s="74" t="s">
        <v>216</v>
      </c>
      <c r="F25" s="67">
        <v>1</v>
      </c>
      <c r="G25" s="67">
        <v>1</v>
      </c>
      <c r="H25" s="67">
        <v>1</v>
      </c>
      <c r="I25" s="65"/>
    </row>
    <row r="26" spans="1:9">
      <c r="A26" s="59" t="s">
        <v>149</v>
      </c>
      <c r="B26" s="61" t="s">
        <v>32</v>
      </c>
      <c r="C26" s="61" t="s">
        <v>31</v>
      </c>
      <c r="D26" s="70">
        <v>8</v>
      </c>
      <c r="E26" s="74" t="s">
        <v>216</v>
      </c>
      <c r="F26" s="67">
        <v>1</v>
      </c>
      <c r="G26" s="67">
        <v>1</v>
      </c>
      <c r="H26" s="67">
        <v>1</v>
      </c>
      <c r="I26" s="65"/>
    </row>
    <row r="27" spans="1:9">
      <c r="A27" s="59" t="s">
        <v>149</v>
      </c>
      <c r="B27" s="61" t="s">
        <v>343</v>
      </c>
      <c r="C27" s="61" t="s">
        <v>122</v>
      </c>
      <c r="D27" s="70">
        <v>2</v>
      </c>
      <c r="E27" s="74" t="s">
        <v>216</v>
      </c>
      <c r="F27" s="67">
        <v>1</v>
      </c>
      <c r="G27" s="67">
        <v>1</v>
      </c>
      <c r="H27" s="67">
        <v>1</v>
      </c>
      <c r="I27" s="65"/>
    </row>
    <row r="28" spans="1:9">
      <c r="A28" s="59" t="s">
        <v>149</v>
      </c>
      <c r="B28" s="61" t="s">
        <v>156</v>
      </c>
      <c r="C28" s="61" t="s">
        <v>155</v>
      </c>
      <c r="D28" s="70">
        <v>1</v>
      </c>
      <c r="E28" s="74" t="s">
        <v>216</v>
      </c>
      <c r="F28" s="67">
        <v>1</v>
      </c>
      <c r="G28" s="67">
        <v>1</v>
      </c>
      <c r="H28" s="67">
        <v>1</v>
      </c>
      <c r="I28" s="65"/>
    </row>
    <row r="29" spans="1:9">
      <c r="A29" s="59" t="s">
        <v>149</v>
      </c>
      <c r="B29" s="61" t="s">
        <v>271</v>
      </c>
      <c r="C29" s="61" t="s">
        <v>121</v>
      </c>
      <c r="D29" s="70">
        <v>200</v>
      </c>
      <c r="E29" s="74" t="s">
        <v>216</v>
      </c>
      <c r="F29" s="67">
        <v>12</v>
      </c>
      <c r="G29" s="67">
        <v>12</v>
      </c>
      <c r="H29" s="67">
        <v>12</v>
      </c>
      <c r="I29" s="65"/>
    </row>
    <row r="30" spans="1:9">
      <c r="A30" s="59" t="s">
        <v>149</v>
      </c>
      <c r="B30" s="61" t="s">
        <v>2</v>
      </c>
      <c r="C30" s="61" t="s">
        <v>1</v>
      </c>
      <c r="D30" s="70">
        <v>165</v>
      </c>
      <c r="E30" s="74" t="s">
        <v>216</v>
      </c>
      <c r="F30" s="67">
        <v>12</v>
      </c>
      <c r="G30" s="67">
        <v>12</v>
      </c>
      <c r="H30" s="67">
        <v>12</v>
      </c>
      <c r="I30" s="65"/>
    </row>
    <row r="31" spans="1:9">
      <c r="A31" s="59" t="s">
        <v>149</v>
      </c>
      <c r="B31" s="61" t="s">
        <v>344</v>
      </c>
      <c r="C31" s="61" t="s">
        <v>98</v>
      </c>
      <c r="D31" s="70">
        <v>450</v>
      </c>
      <c r="E31" s="74" t="s">
        <v>216</v>
      </c>
      <c r="F31" s="67">
        <v>12</v>
      </c>
      <c r="G31" s="67">
        <v>12</v>
      </c>
      <c r="H31" s="67">
        <v>12</v>
      </c>
      <c r="I31" s="65"/>
    </row>
    <row r="32" spans="1:9">
      <c r="A32" s="59" t="s">
        <v>149</v>
      </c>
      <c r="B32" s="61" t="s">
        <v>270</v>
      </c>
      <c r="C32" s="61" t="s">
        <v>154</v>
      </c>
      <c r="D32" s="70">
        <v>15</v>
      </c>
      <c r="E32" s="74" t="s">
        <v>216</v>
      </c>
      <c r="F32" s="67">
        <v>12</v>
      </c>
      <c r="G32" s="67">
        <v>12</v>
      </c>
      <c r="H32" s="67">
        <v>12</v>
      </c>
      <c r="I32" s="65"/>
    </row>
    <row r="33" spans="1:9">
      <c r="A33" s="59" t="s">
        <v>149</v>
      </c>
      <c r="B33" s="61" t="s">
        <v>2</v>
      </c>
      <c r="C33" s="61" t="s">
        <v>1</v>
      </c>
      <c r="D33" s="70">
        <v>200</v>
      </c>
      <c r="E33" s="74" t="s">
        <v>216</v>
      </c>
      <c r="F33" s="67">
        <v>12</v>
      </c>
      <c r="G33" s="67">
        <v>12</v>
      </c>
      <c r="H33" s="67">
        <v>12</v>
      </c>
      <c r="I33" s="65"/>
    </row>
    <row r="34" spans="1:9">
      <c r="A34" s="59" t="s">
        <v>149</v>
      </c>
      <c r="B34" s="61" t="s">
        <v>21</v>
      </c>
      <c r="C34" s="61" t="s">
        <v>20</v>
      </c>
      <c r="D34" s="70">
        <v>1</v>
      </c>
      <c r="E34" s="74" t="s">
        <v>216</v>
      </c>
      <c r="F34" s="67">
        <v>12</v>
      </c>
      <c r="G34" s="67">
        <v>12</v>
      </c>
      <c r="H34" s="67">
        <v>12</v>
      </c>
      <c r="I34" s="65"/>
    </row>
    <row r="35" spans="1:9">
      <c r="A35" s="59" t="s">
        <v>149</v>
      </c>
      <c r="B35" s="61" t="s">
        <v>23</v>
      </c>
      <c r="C35" s="61" t="s">
        <v>22</v>
      </c>
      <c r="D35" s="70">
        <v>319</v>
      </c>
      <c r="E35" s="74" t="s">
        <v>216</v>
      </c>
      <c r="F35" s="67">
        <v>12</v>
      </c>
      <c r="G35" s="67">
        <v>12</v>
      </c>
      <c r="H35" s="67">
        <v>12</v>
      </c>
      <c r="I35" s="65"/>
    </row>
    <row r="36" spans="1:9">
      <c r="A36" s="59" t="s">
        <v>149</v>
      </c>
      <c r="B36" s="61" t="s">
        <v>153</v>
      </c>
      <c r="C36" s="61" t="s">
        <v>152</v>
      </c>
      <c r="D36" s="70">
        <v>4</v>
      </c>
      <c r="E36" s="74" t="s">
        <v>216</v>
      </c>
      <c r="F36" s="67">
        <v>1</v>
      </c>
      <c r="G36" s="67">
        <v>1</v>
      </c>
      <c r="H36" s="67">
        <v>1</v>
      </c>
      <c r="I36" s="65"/>
    </row>
    <row r="37" spans="1:9">
      <c r="A37" s="59" t="s">
        <v>149</v>
      </c>
      <c r="B37" s="61" t="s">
        <v>151</v>
      </c>
      <c r="C37" s="61" t="s">
        <v>150</v>
      </c>
      <c r="D37" s="70">
        <v>650</v>
      </c>
      <c r="E37" s="74" t="s">
        <v>216</v>
      </c>
      <c r="F37" s="67">
        <v>1</v>
      </c>
      <c r="G37" s="67">
        <v>1</v>
      </c>
      <c r="H37" s="67">
        <v>1</v>
      </c>
      <c r="I37" s="65"/>
    </row>
    <row r="38" spans="1:9">
      <c r="A38" s="59" t="s">
        <v>149</v>
      </c>
      <c r="B38" s="61" t="s">
        <v>114</v>
      </c>
      <c r="C38" s="61" t="s">
        <v>113</v>
      </c>
      <c r="D38" s="70">
        <v>1</v>
      </c>
      <c r="E38" s="74" t="s">
        <v>216</v>
      </c>
      <c r="F38" s="67">
        <v>1</v>
      </c>
      <c r="G38" s="67">
        <v>1</v>
      </c>
      <c r="H38" s="67">
        <v>1</v>
      </c>
      <c r="I38" s="65"/>
    </row>
    <row r="39" spans="1:9">
      <c r="A39" s="59" t="s">
        <v>149</v>
      </c>
      <c r="B39" s="61" t="s">
        <v>345</v>
      </c>
      <c r="C39" s="61" t="s">
        <v>111</v>
      </c>
      <c r="D39" s="70">
        <v>2</v>
      </c>
      <c r="E39" s="74" t="s">
        <v>216</v>
      </c>
      <c r="F39" s="67">
        <v>1</v>
      </c>
      <c r="G39" s="67">
        <v>1</v>
      </c>
      <c r="H39" s="67">
        <v>1</v>
      </c>
      <c r="I39" s="65"/>
    </row>
    <row r="40" spans="1:9">
      <c r="A40" s="59" t="s">
        <v>149</v>
      </c>
      <c r="B40" s="61" t="s">
        <v>346</v>
      </c>
      <c r="C40" s="61" t="s">
        <v>19</v>
      </c>
      <c r="D40" s="70">
        <v>126</v>
      </c>
      <c r="E40" s="74" t="s">
        <v>216</v>
      </c>
      <c r="F40" s="67">
        <v>1</v>
      </c>
      <c r="G40" s="67">
        <v>1</v>
      </c>
      <c r="H40" s="67">
        <v>1</v>
      </c>
      <c r="I40" s="65"/>
    </row>
    <row r="41" spans="1:9">
      <c r="A41" s="59" t="s">
        <v>144</v>
      </c>
      <c r="B41" s="61" t="s">
        <v>60</v>
      </c>
      <c r="C41" s="65" t="s">
        <v>59</v>
      </c>
      <c r="D41" s="71">
        <v>28000</v>
      </c>
      <c r="E41" s="74" t="s">
        <v>216</v>
      </c>
      <c r="F41" s="67">
        <v>12</v>
      </c>
      <c r="G41" s="67">
        <v>12</v>
      </c>
      <c r="H41" s="67">
        <v>12</v>
      </c>
      <c r="I41" s="65"/>
    </row>
    <row r="42" spans="1:9">
      <c r="A42" s="59" t="s">
        <v>144</v>
      </c>
      <c r="B42" s="61" t="s">
        <v>148</v>
      </c>
      <c r="C42" s="61" t="s">
        <v>147</v>
      </c>
      <c r="D42" s="71">
        <v>28000</v>
      </c>
      <c r="E42" s="74" t="s">
        <v>216</v>
      </c>
      <c r="F42" s="67">
        <v>12</v>
      </c>
      <c r="G42" s="67">
        <v>12</v>
      </c>
      <c r="H42" s="67">
        <v>12</v>
      </c>
      <c r="I42" s="65" t="s">
        <v>357</v>
      </c>
    </row>
    <row r="43" spans="1:9">
      <c r="A43" s="59" t="s">
        <v>144</v>
      </c>
      <c r="B43" s="61" t="s">
        <v>146</v>
      </c>
      <c r="C43" s="61" t="s">
        <v>76</v>
      </c>
      <c r="D43" s="71">
        <v>28000</v>
      </c>
      <c r="E43" s="74" t="s">
        <v>216</v>
      </c>
      <c r="F43" s="67">
        <v>12</v>
      </c>
      <c r="G43" s="67">
        <v>12</v>
      </c>
      <c r="H43" s="67">
        <v>12</v>
      </c>
      <c r="I43" s="65"/>
    </row>
    <row r="44" spans="1:9">
      <c r="A44" s="59" t="s">
        <v>144</v>
      </c>
      <c r="B44" s="61" t="s">
        <v>135</v>
      </c>
      <c r="C44" s="61" t="s">
        <v>134</v>
      </c>
      <c r="D44" s="71">
        <v>1000</v>
      </c>
      <c r="E44" s="74" t="s">
        <v>216</v>
      </c>
      <c r="F44" s="67">
        <v>12</v>
      </c>
      <c r="G44" s="67">
        <v>12</v>
      </c>
      <c r="H44" s="67">
        <v>12</v>
      </c>
      <c r="I44" s="65"/>
    </row>
    <row r="45" spans="1:9">
      <c r="A45" s="59" t="s">
        <v>144</v>
      </c>
      <c r="B45" s="61" t="s">
        <v>26</v>
      </c>
      <c r="C45" s="61" t="s">
        <v>25</v>
      </c>
      <c r="D45" s="71">
        <v>4288</v>
      </c>
      <c r="E45" s="74" t="s">
        <v>216</v>
      </c>
      <c r="F45" s="67">
        <v>1</v>
      </c>
      <c r="G45" s="67">
        <v>1</v>
      </c>
      <c r="H45" s="67">
        <v>1</v>
      </c>
      <c r="I45" s="65"/>
    </row>
    <row r="46" spans="1:9">
      <c r="A46" s="59" t="s">
        <v>144</v>
      </c>
      <c r="B46" s="61" t="s">
        <v>344</v>
      </c>
      <c r="C46" s="61" t="s">
        <v>98</v>
      </c>
      <c r="D46" s="71">
        <v>30</v>
      </c>
      <c r="E46" s="74" t="s">
        <v>216</v>
      </c>
      <c r="F46" s="67">
        <v>12</v>
      </c>
      <c r="G46" s="67">
        <v>12</v>
      </c>
      <c r="H46" s="67">
        <v>12</v>
      </c>
      <c r="I46" s="65"/>
    </row>
    <row r="47" spans="1:9">
      <c r="A47" s="59" t="s">
        <v>144</v>
      </c>
      <c r="B47" s="61" t="s">
        <v>2</v>
      </c>
      <c r="C47" s="61" t="s">
        <v>1</v>
      </c>
      <c r="D47" s="71">
        <v>20</v>
      </c>
      <c r="E47" s="74" t="s">
        <v>216</v>
      </c>
      <c r="F47" s="67">
        <v>12</v>
      </c>
      <c r="G47" s="67">
        <v>12</v>
      </c>
      <c r="H47" s="67">
        <v>12</v>
      </c>
      <c r="I47" s="65"/>
    </row>
    <row r="48" spans="1:9">
      <c r="A48" s="59" t="s">
        <v>144</v>
      </c>
      <c r="B48" s="61" t="s">
        <v>21</v>
      </c>
      <c r="C48" s="61" t="s">
        <v>20</v>
      </c>
      <c r="D48" s="71">
        <v>15</v>
      </c>
      <c r="E48" s="74" t="s">
        <v>216</v>
      </c>
      <c r="F48" s="67">
        <v>12</v>
      </c>
      <c r="G48" s="67">
        <v>12</v>
      </c>
      <c r="H48" s="67">
        <v>12</v>
      </c>
      <c r="I48" s="65"/>
    </row>
    <row r="49" spans="1:9">
      <c r="A49" s="59" t="s">
        <v>144</v>
      </c>
      <c r="B49" s="61" t="s">
        <v>143</v>
      </c>
      <c r="C49" s="61" t="s">
        <v>142</v>
      </c>
      <c r="D49" s="71">
        <v>100</v>
      </c>
      <c r="E49" s="74" t="s">
        <v>216</v>
      </c>
      <c r="F49" s="67">
        <v>12</v>
      </c>
      <c r="G49" s="67">
        <v>12</v>
      </c>
      <c r="H49" s="67">
        <v>12</v>
      </c>
      <c r="I49" s="65"/>
    </row>
    <row r="50" spans="1:9">
      <c r="A50" s="59" t="s">
        <v>141</v>
      </c>
      <c r="B50" s="61" t="s">
        <v>146</v>
      </c>
      <c r="C50" s="61" t="s">
        <v>76</v>
      </c>
      <c r="D50" s="71">
        <v>1420</v>
      </c>
      <c r="E50" s="74" t="s">
        <v>216</v>
      </c>
      <c r="F50" s="67">
        <v>12</v>
      </c>
      <c r="G50" s="67">
        <v>12</v>
      </c>
      <c r="H50" s="67">
        <v>12</v>
      </c>
      <c r="I50" s="65"/>
    </row>
    <row r="51" spans="1:9">
      <c r="A51" s="59" t="s">
        <v>141</v>
      </c>
      <c r="B51" s="61" t="s">
        <v>81</v>
      </c>
      <c r="C51" s="61" t="s">
        <v>80</v>
      </c>
      <c r="D51" s="71">
        <v>1420</v>
      </c>
      <c r="E51" s="74" t="s">
        <v>216</v>
      </c>
      <c r="F51" s="67">
        <v>12</v>
      </c>
      <c r="G51" s="67">
        <v>12</v>
      </c>
      <c r="H51" s="67">
        <v>12</v>
      </c>
      <c r="I51" s="65" t="s">
        <v>357</v>
      </c>
    </row>
    <row r="52" spans="1:9">
      <c r="A52" s="59" t="s">
        <v>141</v>
      </c>
      <c r="B52" s="61" t="s">
        <v>21</v>
      </c>
      <c r="C52" s="61" t="s">
        <v>20</v>
      </c>
      <c r="D52" s="71">
        <v>2</v>
      </c>
      <c r="E52" s="74" t="s">
        <v>216</v>
      </c>
      <c r="F52" s="67">
        <v>12</v>
      </c>
      <c r="G52" s="67">
        <v>12</v>
      </c>
      <c r="H52" s="67">
        <v>12</v>
      </c>
      <c r="I52" s="65"/>
    </row>
    <row r="53" spans="1:9">
      <c r="A53" s="59" t="s">
        <v>140</v>
      </c>
      <c r="B53" s="61" t="s">
        <v>62</v>
      </c>
      <c r="C53" s="65" t="s">
        <v>61</v>
      </c>
      <c r="D53" s="71">
        <v>4700</v>
      </c>
      <c r="E53" s="74" t="s">
        <v>215</v>
      </c>
      <c r="F53" s="67">
        <v>12</v>
      </c>
      <c r="G53" s="67">
        <v>12</v>
      </c>
      <c r="H53" s="67">
        <v>12</v>
      </c>
      <c r="I53" s="65" t="s">
        <v>357</v>
      </c>
    </row>
    <row r="54" spans="1:9">
      <c r="A54" s="59" t="s">
        <v>140</v>
      </c>
      <c r="B54" s="61" t="s">
        <v>26</v>
      </c>
      <c r="C54" s="65" t="s">
        <v>25</v>
      </c>
      <c r="D54" s="67">
        <v>152</v>
      </c>
      <c r="E54" s="74" t="s">
        <v>216</v>
      </c>
      <c r="F54" s="67">
        <v>1</v>
      </c>
      <c r="G54" s="67">
        <v>1</v>
      </c>
      <c r="H54" s="67">
        <v>1</v>
      </c>
      <c r="I54" s="65"/>
    </row>
    <row r="55" spans="1:9">
      <c r="A55" s="59" t="s">
        <v>140</v>
      </c>
      <c r="B55" s="61" t="s">
        <v>2</v>
      </c>
      <c r="C55" s="65" t="s">
        <v>1</v>
      </c>
      <c r="D55" s="67">
        <v>15</v>
      </c>
      <c r="E55" s="74" t="s">
        <v>216</v>
      </c>
      <c r="F55" s="67">
        <v>12</v>
      </c>
      <c r="G55" s="67">
        <v>12</v>
      </c>
      <c r="H55" s="67">
        <v>12</v>
      </c>
      <c r="I55" s="65"/>
    </row>
    <row r="56" spans="1:9">
      <c r="A56" s="59" t="s">
        <v>140</v>
      </c>
      <c r="B56" s="61" t="s">
        <v>21</v>
      </c>
      <c r="C56" s="65" t="s">
        <v>20</v>
      </c>
      <c r="D56" s="67">
        <v>4</v>
      </c>
      <c r="E56" s="74" t="s">
        <v>216</v>
      </c>
      <c r="F56" s="67">
        <v>12</v>
      </c>
      <c r="G56" s="67">
        <v>12</v>
      </c>
      <c r="H56" s="67">
        <v>12</v>
      </c>
      <c r="I56" s="65"/>
    </row>
    <row r="57" spans="1:9">
      <c r="A57" s="59" t="s">
        <v>140</v>
      </c>
      <c r="B57" s="61" t="s">
        <v>139</v>
      </c>
      <c r="C57" s="65" t="s">
        <v>138</v>
      </c>
      <c r="D57" s="67">
        <v>250</v>
      </c>
      <c r="E57" s="74" t="s">
        <v>216</v>
      </c>
      <c r="F57" s="67">
        <v>12</v>
      </c>
      <c r="G57" s="67">
        <v>12</v>
      </c>
      <c r="H57" s="67">
        <v>12</v>
      </c>
      <c r="I57" s="65"/>
    </row>
    <row r="58" spans="1:9">
      <c r="A58" s="59" t="s">
        <v>137</v>
      </c>
      <c r="B58" s="61" t="s">
        <v>62</v>
      </c>
      <c r="C58" s="65" t="s">
        <v>61</v>
      </c>
      <c r="D58" s="71">
        <v>100</v>
      </c>
      <c r="E58" s="74" t="s">
        <v>215</v>
      </c>
      <c r="F58" s="67">
        <v>12</v>
      </c>
      <c r="G58" s="67">
        <v>12</v>
      </c>
      <c r="H58" s="67">
        <v>12</v>
      </c>
      <c r="I58" s="65" t="s">
        <v>357</v>
      </c>
    </row>
    <row r="59" spans="1:9">
      <c r="A59" s="59" t="s">
        <v>129</v>
      </c>
      <c r="B59" s="61" t="s">
        <v>49</v>
      </c>
      <c r="C59" s="65" t="s">
        <v>48</v>
      </c>
      <c r="D59" s="67">
        <v>11200</v>
      </c>
      <c r="E59" s="74" t="s">
        <v>215</v>
      </c>
      <c r="F59" s="67">
        <v>12</v>
      </c>
      <c r="G59" s="67">
        <v>12</v>
      </c>
      <c r="H59" s="67">
        <v>12</v>
      </c>
      <c r="I59" s="65"/>
    </row>
    <row r="60" spans="1:9">
      <c r="A60" s="59" t="s">
        <v>129</v>
      </c>
      <c r="B60" s="61" t="s">
        <v>135</v>
      </c>
      <c r="C60" s="61" t="s">
        <v>134</v>
      </c>
      <c r="D60" s="71">
        <v>450</v>
      </c>
      <c r="E60" s="74" t="s">
        <v>216</v>
      </c>
      <c r="F60" s="67">
        <v>12</v>
      </c>
      <c r="G60" s="67">
        <v>12</v>
      </c>
      <c r="H60" s="67">
        <v>12</v>
      </c>
      <c r="I60" s="65"/>
    </row>
    <row r="61" spans="1:9">
      <c r="A61" s="59" t="s">
        <v>129</v>
      </c>
      <c r="B61" s="61" t="s">
        <v>2</v>
      </c>
      <c r="C61" s="65" t="s">
        <v>1</v>
      </c>
      <c r="D61" s="67">
        <v>100</v>
      </c>
      <c r="E61" s="74" t="s">
        <v>216</v>
      </c>
      <c r="F61" s="67">
        <v>12</v>
      </c>
      <c r="G61" s="67">
        <v>12</v>
      </c>
      <c r="H61" s="67">
        <v>12</v>
      </c>
      <c r="I61" s="65"/>
    </row>
    <row r="62" spans="1:9">
      <c r="A62" s="59" t="s">
        <v>129</v>
      </c>
      <c r="B62" s="61" t="s">
        <v>26</v>
      </c>
      <c r="C62" s="65" t="s">
        <v>25</v>
      </c>
      <c r="D62" s="67">
        <v>48</v>
      </c>
      <c r="E62" s="74" t="s">
        <v>216</v>
      </c>
      <c r="F62" s="67">
        <v>1</v>
      </c>
      <c r="G62" s="67">
        <v>1</v>
      </c>
      <c r="H62" s="67">
        <v>1</v>
      </c>
      <c r="I62" s="65"/>
    </row>
    <row r="63" spans="1:9">
      <c r="A63" s="59" t="s">
        <v>129</v>
      </c>
      <c r="B63" s="61" t="s">
        <v>21</v>
      </c>
      <c r="C63" s="65" t="s">
        <v>20</v>
      </c>
      <c r="D63" s="67">
        <v>20</v>
      </c>
      <c r="E63" s="74" t="s">
        <v>216</v>
      </c>
      <c r="F63" s="67">
        <v>12</v>
      </c>
      <c r="G63" s="67">
        <v>12</v>
      </c>
      <c r="H63" s="67">
        <v>12</v>
      </c>
      <c r="I63" s="65"/>
    </row>
    <row r="64" spans="1:9">
      <c r="A64" s="59" t="s">
        <v>129</v>
      </c>
      <c r="B64" s="61" t="s">
        <v>5</v>
      </c>
      <c r="C64" s="65" t="s">
        <v>4</v>
      </c>
      <c r="D64" s="67">
        <v>80</v>
      </c>
      <c r="E64" s="74" t="s">
        <v>216</v>
      </c>
      <c r="F64" s="67">
        <v>12</v>
      </c>
      <c r="G64" s="67">
        <v>12</v>
      </c>
      <c r="H64" s="67">
        <v>12</v>
      </c>
      <c r="I64" s="65"/>
    </row>
    <row r="65" spans="1:9">
      <c r="A65" s="59" t="s">
        <v>129</v>
      </c>
      <c r="B65" s="61" t="s">
        <v>133</v>
      </c>
      <c r="C65" s="65" t="s">
        <v>132</v>
      </c>
      <c r="D65" s="67">
        <v>11000</v>
      </c>
      <c r="E65" s="74" t="s">
        <v>216</v>
      </c>
      <c r="F65" s="67">
        <v>12</v>
      </c>
      <c r="G65" s="67">
        <v>12</v>
      </c>
      <c r="H65" s="67">
        <v>12</v>
      </c>
      <c r="I65" s="65"/>
    </row>
    <row r="66" spans="1:9">
      <c r="A66" s="59" t="s">
        <v>129</v>
      </c>
      <c r="B66" s="61" t="s">
        <v>273</v>
      </c>
      <c r="C66" s="65" t="s">
        <v>130</v>
      </c>
      <c r="D66" s="67">
        <v>11000</v>
      </c>
      <c r="E66" s="74" t="s">
        <v>216</v>
      </c>
      <c r="F66" s="67">
        <v>12</v>
      </c>
      <c r="G66" s="67">
        <v>12</v>
      </c>
      <c r="H66" s="67">
        <v>12</v>
      </c>
      <c r="I66" s="65"/>
    </row>
    <row r="67" spans="1:9">
      <c r="A67" s="59" t="s">
        <v>129</v>
      </c>
      <c r="B67" s="61" t="s">
        <v>128</v>
      </c>
      <c r="C67" s="65" t="s">
        <v>127</v>
      </c>
      <c r="D67" s="67">
        <v>11000</v>
      </c>
      <c r="E67" s="74" t="s">
        <v>216</v>
      </c>
      <c r="F67" s="67">
        <v>12</v>
      </c>
      <c r="G67" s="67">
        <v>12</v>
      </c>
      <c r="H67" s="67">
        <v>12</v>
      </c>
      <c r="I67" s="65"/>
    </row>
    <row r="68" spans="1:9">
      <c r="A68" s="59" t="s">
        <v>126</v>
      </c>
      <c r="B68" s="61" t="s">
        <v>49</v>
      </c>
      <c r="C68" s="65" t="s">
        <v>48</v>
      </c>
      <c r="D68" s="67">
        <v>6000</v>
      </c>
      <c r="E68" s="74" t="s">
        <v>215</v>
      </c>
      <c r="F68" s="67">
        <v>12</v>
      </c>
      <c r="G68" s="67">
        <v>12</v>
      </c>
      <c r="H68" s="67">
        <v>12</v>
      </c>
      <c r="I68" s="65"/>
    </row>
    <row r="69" spans="1:9">
      <c r="A69" s="59" t="s">
        <v>126</v>
      </c>
      <c r="B69" s="61" t="s">
        <v>75</v>
      </c>
      <c r="C69" s="65" t="s">
        <v>74</v>
      </c>
      <c r="D69" s="67">
        <v>400</v>
      </c>
      <c r="E69" s="74" t="s">
        <v>216</v>
      </c>
      <c r="F69" s="67">
        <v>12</v>
      </c>
      <c r="G69" s="67">
        <v>12</v>
      </c>
      <c r="H69" s="67">
        <v>12</v>
      </c>
      <c r="I69" s="65" t="s">
        <v>357</v>
      </c>
    </row>
    <row r="70" spans="1:9">
      <c r="A70" s="59" t="s">
        <v>126</v>
      </c>
      <c r="B70" s="61" t="s">
        <v>2</v>
      </c>
      <c r="C70" s="65" t="s">
        <v>1</v>
      </c>
      <c r="D70" s="67">
        <v>15</v>
      </c>
      <c r="E70" s="74" t="s">
        <v>216</v>
      </c>
      <c r="F70" s="67">
        <v>12</v>
      </c>
      <c r="G70" s="67">
        <v>12</v>
      </c>
      <c r="H70" s="67">
        <v>12</v>
      </c>
      <c r="I70" s="65"/>
    </row>
    <row r="71" spans="1:9">
      <c r="A71" s="59" t="s">
        <v>126</v>
      </c>
      <c r="B71" s="61" t="s">
        <v>23</v>
      </c>
      <c r="C71" s="65" t="s">
        <v>22</v>
      </c>
      <c r="D71" s="67">
        <v>15</v>
      </c>
      <c r="E71" s="74" t="s">
        <v>216</v>
      </c>
      <c r="F71" s="67">
        <v>12</v>
      </c>
      <c r="G71" s="67">
        <v>12</v>
      </c>
      <c r="H71" s="67">
        <v>12</v>
      </c>
      <c r="I71" s="65"/>
    </row>
    <row r="72" spans="1:9">
      <c r="A72" s="59" t="s">
        <v>126</v>
      </c>
      <c r="B72" s="61" t="s">
        <v>342</v>
      </c>
      <c r="C72" s="65" t="s">
        <v>30</v>
      </c>
      <c r="D72" s="67">
        <v>94</v>
      </c>
      <c r="E72" s="74" t="s">
        <v>216</v>
      </c>
      <c r="F72" s="67">
        <v>1</v>
      </c>
      <c r="G72" s="67">
        <v>1</v>
      </c>
      <c r="H72" s="67">
        <v>1</v>
      </c>
      <c r="I72" s="65"/>
    </row>
    <row r="73" spans="1:9">
      <c r="A73" s="59" t="s">
        <v>126</v>
      </c>
      <c r="B73" s="61" t="s">
        <v>120</v>
      </c>
      <c r="C73" s="65" t="s">
        <v>119</v>
      </c>
      <c r="D73" s="67">
        <v>114</v>
      </c>
      <c r="E73" s="74" t="s">
        <v>216</v>
      </c>
      <c r="F73" s="67">
        <v>1</v>
      </c>
      <c r="G73" s="67">
        <v>1</v>
      </c>
      <c r="H73" s="67">
        <v>1</v>
      </c>
      <c r="I73" s="65"/>
    </row>
    <row r="74" spans="1:9">
      <c r="A74" s="59" t="s">
        <v>126</v>
      </c>
      <c r="B74" s="61" t="s">
        <v>347</v>
      </c>
      <c r="C74" s="65" t="s">
        <v>29</v>
      </c>
      <c r="D74" s="67">
        <v>5</v>
      </c>
      <c r="E74" s="74" t="s">
        <v>216</v>
      </c>
      <c r="F74" s="67">
        <v>1</v>
      </c>
      <c r="G74" s="67">
        <v>1</v>
      </c>
      <c r="H74" s="67">
        <v>1</v>
      </c>
      <c r="I74" s="65"/>
    </row>
    <row r="75" spans="1:9">
      <c r="A75" s="59" t="s">
        <v>126</v>
      </c>
      <c r="B75" s="61" t="s">
        <v>26</v>
      </c>
      <c r="C75" s="65" t="s">
        <v>25</v>
      </c>
      <c r="D75" s="67">
        <v>164</v>
      </c>
      <c r="E75" s="74" t="s">
        <v>216</v>
      </c>
      <c r="F75" s="67">
        <v>1</v>
      </c>
      <c r="G75" s="67">
        <v>1</v>
      </c>
      <c r="H75" s="67">
        <v>1</v>
      </c>
      <c r="I75" s="65"/>
    </row>
    <row r="76" spans="1:9">
      <c r="A76" s="59" t="s">
        <v>126</v>
      </c>
      <c r="B76" s="61" t="s">
        <v>14</v>
      </c>
      <c r="C76" s="65" t="s">
        <v>13</v>
      </c>
      <c r="D76" s="67">
        <v>96</v>
      </c>
      <c r="E76" s="74" t="s">
        <v>216</v>
      </c>
      <c r="F76" s="67">
        <v>1</v>
      </c>
      <c r="G76" s="67">
        <v>1</v>
      </c>
      <c r="H76" s="67">
        <v>1</v>
      </c>
      <c r="I76" s="65"/>
    </row>
    <row r="77" spans="1:9">
      <c r="A77" s="59" t="s">
        <v>126</v>
      </c>
      <c r="B77" s="61" t="s">
        <v>9</v>
      </c>
      <c r="C77" s="65" t="s">
        <v>8</v>
      </c>
      <c r="D77" s="67">
        <v>240</v>
      </c>
      <c r="E77" s="74" t="s">
        <v>216</v>
      </c>
      <c r="F77" s="67">
        <v>1</v>
      </c>
      <c r="G77" s="67">
        <v>1</v>
      </c>
      <c r="H77" s="67">
        <v>1</v>
      </c>
      <c r="I77" s="65"/>
    </row>
    <row r="78" spans="1:9">
      <c r="A78" s="59" t="s">
        <v>126</v>
      </c>
      <c r="B78" s="61" t="s">
        <v>118</v>
      </c>
      <c r="C78" s="65" t="s">
        <v>117</v>
      </c>
      <c r="D78" s="67">
        <v>32</v>
      </c>
      <c r="E78" s="74" t="s">
        <v>216</v>
      </c>
      <c r="F78" s="67">
        <v>1</v>
      </c>
      <c r="G78" s="67">
        <v>1</v>
      </c>
      <c r="H78" s="67">
        <v>1</v>
      </c>
      <c r="I78" s="65"/>
    </row>
    <row r="79" spans="1:9">
      <c r="A79" s="59" t="s">
        <v>126</v>
      </c>
      <c r="B79" s="61" t="s">
        <v>116</v>
      </c>
      <c r="C79" s="65" t="s">
        <v>115</v>
      </c>
      <c r="D79" s="67">
        <v>3701</v>
      </c>
      <c r="E79" s="74" t="s">
        <v>216</v>
      </c>
      <c r="F79" s="67">
        <v>1</v>
      </c>
      <c r="G79" s="67">
        <v>1</v>
      </c>
      <c r="H79" s="67">
        <v>1</v>
      </c>
      <c r="I79" s="65"/>
    </row>
    <row r="80" spans="1:9">
      <c r="A80" s="59" t="s">
        <v>125</v>
      </c>
      <c r="B80" s="61" t="s">
        <v>52</v>
      </c>
      <c r="C80" s="65" t="s">
        <v>51</v>
      </c>
      <c r="D80" s="72">
        <v>1164</v>
      </c>
      <c r="E80" s="74" t="s">
        <v>215</v>
      </c>
      <c r="F80" s="67">
        <v>12</v>
      </c>
      <c r="G80" s="67">
        <v>12</v>
      </c>
      <c r="H80" s="67">
        <v>12</v>
      </c>
      <c r="I80" s="65"/>
    </row>
    <row r="81" spans="1:9">
      <c r="A81" s="59" t="s">
        <v>125</v>
      </c>
      <c r="B81" s="61" t="s">
        <v>49</v>
      </c>
      <c r="C81" s="65" t="s">
        <v>48</v>
      </c>
      <c r="D81" s="72">
        <v>336</v>
      </c>
      <c r="E81" s="74" t="s">
        <v>215</v>
      </c>
      <c r="F81" s="67">
        <v>12</v>
      </c>
      <c r="G81" s="67">
        <v>12</v>
      </c>
      <c r="H81" s="67">
        <v>12</v>
      </c>
      <c r="I81" s="65"/>
    </row>
    <row r="82" spans="1:9">
      <c r="A82" s="59" t="s">
        <v>125</v>
      </c>
      <c r="B82" s="61" t="s">
        <v>97</v>
      </c>
      <c r="C82" s="65" t="s">
        <v>96</v>
      </c>
      <c r="D82" s="72">
        <v>1129</v>
      </c>
      <c r="E82" s="74" t="s">
        <v>216</v>
      </c>
      <c r="F82" s="67">
        <v>1</v>
      </c>
      <c r="G82" s="67">
        <v>1</v>
      </c>
      <c r="H82" s="67">
        <v>1</v>
      </c>
      <c r="I82" s="65"/>
    </row>
    <row r="83" spans="1:9">
      <c r="A83" s="59" t="s">
        <v>125</v>
      </c>
      <c r="B83" s="61" t="s">
        <v>344</v>
      </c>
      <c r="C83" s="65" t="s">
        <v>98</v>
      </c>
      <c r="D83" s="72">
        <v>20</v>
      </c>
      <c r="E83" s="74" t="s">
        <v>216</v>
      </c>
      <c r="F83" s="67">
        <v>12</v>
      </c>
      <c r="G83" s="67">
        <v>12</v>
      </c>
      <c r="H83" s="67">
        <v>12</v>
      </c>
      <c r="I83" s="65"/>
    </row>
    <row r="84" spans="1:9">
      <c r="A84" s="59" t="s">
        <v>125</v>
      </c>
      <c r="B84" s="61" t="s">
        <v>343</v>
      </c>
      <c r="C84" s="65" t="s">
        <v>122</v>
      </c>
      <c r="D84" s="72">
        <v>1</v>
      </c>
      <c r="E84" s="74" t="s">
        <v>216</v>
      </c>
      <c r="F84" s="67">
        <v>1</v>
      </c>
      <c r="G84" s="67">
        <v>1</v>
      </c>
      <c r="H84" s="67">
        <v>1</v>
      </c>
      <c r="I84" s="65"/>
    </row>
    <row r="85" spans="1:9">
      <c r="A85" s="59" t="s">
        <v>125</v>
      </c>
      <c r="B85" s="61" t="s">
        <v>342</v>
      </c>
      <c r="C85" s="65" t="s">
        <v>30</v>
      </c>
      <c r="D85" s="72">
        <v>32</v>
      </c>
      <c r="E85" s="74" t="s">
        <v>216</v>
      </c>
      <c r="F85" s="67">
        <v>1</v>
      </c>
      <c r="G85" s="67">
        <v>1</v>
      </c>
      <c r="H85" s="67">
        <v>1</v>
      </c>
      <c r="I85" s="65"/>
    </row>
    <row r="86" spans="1:9">
      <c r="A86" s="59" t="s">
        <v>125</v>
      </c>
      <c r="B86" s="61" t="s">
        <v>47</v>
      </c>
      <c r="C86" s="65" t="s">
        <v>46</v>
      </c>
      <c r="D86" s="72">
        <v>288</v>
      </c>
      <c r="E86" s="74" t="s">
        <v>216</v>
      </c>
      <c r="F86" s="67">
        <v>1</v>
      </c>
      <c r="G86" s="67">
        <v>1</v>
      </c>
      <c r="H86" s="67">
        <v>1</v>
      </c>
      <c r="I86" s="65"/>
    </row>
    <row r="87" spans="1:9">
      <c r="A87" s="59" t="s">
        <v>125</v>
      </c>
      <c r="B87" s="61" t="s">
        <v>26</v>
      </c>
      <c r="C87" s="65" t="s">
        <v>25</v>
      </c>
      <c r="D87" s="72">
        <v>80</v>
      </c>
      <c r="E87" s="74" t="s">
        <v>216</v>
      </c>
      <c r="F87" s="67">
        <v>1</v>
      </c>
      <c r="G87" s="67">
        <v>1</v>
      </c>
      <c r="H87" s="67">
        <v>1</v>
      </c>
      <c r="I87" s="65"/>
    </row>
    <row r="88" spans="1:9">
      <c r="A88" s="59" t="s">
        <v>125</v>
      </c>
      <c r="B88" s="61" t="s">
        <v>9</v>
      </c>
      <c r="C88" s="65" t="s">
        <v>8</v>
      </c>
      <c r="D88" s="72">
        <v>120</v>
      </c>
      <c r="E88" s="74" t="s">
        <v>216</v>
      </c>
      <c r="F88" s="67">
        <v>1</v>
      </c>
      <c r="G88" s="67">
        <v>1</v>
      </c>
      <c r="H88" s="67">
        <v>1</v>
      </c>
      <c r="I88" s="65"/>
    </row>
    <row r="89" spans="1:9">
      <c r="A89" s="59" t="s">
        <v>125</v>
      </c>
      <c r="B89" s="61" t="s">
        <v>23</v>
      </c>
      <c r="C89" s="65" t="s">
        <v>22</v>
      </c>
      <c r="D89" s="72">
        <v>20</v>
      </c>
      <c r="E89" s="74" t="s">
        <v>216</v>
      </c>
      <c r="F89" s="67">
        <v>12</v>
      </c>
      <c r="G89" s="67">
        <v>12</v>
      </c>
      <c r="H89" s="67">
        <v>12</v>
      </c>
      <c r="I89" s="65"/>
    </row>
    <row r="90" spans="1:9">
      <c r="A90" s="59" t="s">
        <v>125</v>
      </c>
      <c r="B90" s="61" t="s">
        <v>345</v>
      </c>
      <c r="C90" s="65" t="s">
        <v>111</v>
      </c>
      <c r="D90" s="72">
        <v>20</v>
      </c>
      <c r="E90" s="74" t="s">
        <v>216</v>
      </c>
      <c r="F90" s="67">
        <v>1</v>
      </c>
      <c r="G90" s="67">
        <v>1</v>
      </c>
      <c r="H90" s="67">
        <v>1</v>
      </c>
      <c r="I90" s="65"/>
    </row>
    <row r="91" spans="1:9">
      <c r="A91" s="59" t="s">
        <v>112</v>
      </c>
      <c r="B91" s="61" t="s">
        <v>52</v>
      </c>
      <c r="C91" s="65" t="s">
        <v>51</v>
      </c>
      <c r="D91" s="72">
        <v>1500</v>
      </c>
      <c r="E91" s="74" t="s">
        <v>215</v>
      </c>
      <c r="F91" s="67">
        <v>12</v>
      </c>
      <c r="G91" s="67">
        <v>12</v>
      </c>
      <c r="H91" s="67">
        <v>12</v>
      </c>
      <c r="I91" s="65"/>
    </row>
    <row r="92" spans="1:9">
      <c r="A92" s="59" t="s">
        <v>112</v>
      </c>
      <c r="B92" s="61" t="s">
        <v>49</v>
      </c>
      <c r="C92" s="65" t="s">
        <v>48</v>
      </c>
      <c r="D92" s="72">
        <v>510</v>
      </c>
      <c r="E92" s="74" t="s">
        <v>215</v>
      </c>
      <c r="F92" s="67">
        <v>12</v>
      </c>
      <c r="G92" s="67">
        <v>12</v>
      </c>
      <c r="H92" s="67">
        <v>12</v>
      </c>
      <c r="I92" s="65"/>
    </row>
    <row r="93" spans="1:9">
      <c r="A93" s="59" t="s">
        <v>112</v>
      </c>
      <c r="B93" s="61" t="s">
        <v>75</v>
      </c>
      <c r="C93" s="65" t="s">
        <v>74</v>
      </c>
      <c r="D93" s="72">
        <v>200</v>
      </c>
      <c r="E93" s="74" t="s">
        <v>216</v>
      </c>
      <c r="F93" s="67">
        <v>12</v>
      </c>
      <c r="G93" s="67">
        <v>12</v>
      </c>
      <c r="H93" s="67">
        <v>12</v>
      </c>
      <c r="I93" s="65" t="s">
        <v>357</v>
      </c>
    </row>
    <row r="94" spans="1:9">
      <c r="A94" s="59" t="s">
        <v>112</v>
      </c>
      <c r="B94" s="61" t="s">
        <v>124</v>
      </c>
      <c r="C94" s="65" t="s">
        <v>123</v>
      </c>
      <c r="D94" s="72">
        <v>200</v>
      </c>
      <c r="E94" s="74" t="s">
        <v>216</v>
      </c>
      <c r="F94" s="67">
        <v>12</v>
      </c>
      <c r="G94" s="67">
        <v>12</v>
      </c>
      <c r="H94" s="67">
        <v>12</v>
      </c>
      <c r="I94" s="65"/>
    </row>
    <row r="95" spans="1:9">
      <c r="A95" s="59" t="s">
        <v>112</v>
      </c>
      <c r="B95" s="61" t="s">
        <v>343</v>
      </c>
      <c r="C95" s="65" t="s">
        <v>122</v>
      </c>
      <c r="D95" s="72">
        <v>1</v>
      </c>
      <c r="E95" s="74" t="s">
        <v>216</v>
      </c>
      <c r="F95" s="67">
        <v>1</v>
      </c>
      <c r="G95" s="67">
        <v>1</v>
      </c>
      <c r="H95" s="67">
        <v>1</v>
      </c>
      <c r="I95" s="65"/>
    </row>
    <row r="96" spans="1:9">
      <c r="A96" s="59" t="s">
        <v>112</v>
      </c>
      <c r="B96" s="61" t="s">
        <v>344</v>
      </c>
      <c r="C96" s="65" t="s">
        <v>98</v>
      </c>
      <c r="D96" s="72">
        <v>20</v>
      </c>
      <c r="E96" s="74" t="s">
        <v>216</v>
      </c>
      <c r="F96" s="67">
        <v>12</v>
      </c>
      <c r="G96" s="67">
        <v>12</v>
      </c>
      <c r="H96" s="67">
        <v>12</v>
      </c>
      <c r="I96" s="65"/>
    </row>
    <row r="97" spans="1:9">
      <c r="A97" s="59" t="s">
        <v>112</v>
      </c>
      <c r="B97" s="61" t="s">
        <v>2</v>
      </c>
      <c r="C97" s="65" t="s">
        <v>1</v>
      </c>
      <c r="D97" s="72">
        <v>30</v>
      </c>
      <c r="E97" s="74" t="s">
        <v>216</v>
      </c>
      <c r="F97" s="67">
        <v>12</v>
      </c>
      <c r="G97" s="67">
        <v>12</v>
      </c>
      <c r="H97" s="67">
        <v>12</v>
      </c>
      <c r="I97" s="65"/>
    </row>
    <row r="98" spans="1:9">
      <c r="A98" s="59" t="s">
        <v>112</v>
      </c>
      <c r="B98" s="61" t="s">
        <v>271</v>
      </c>
      <c r="C98" s="65" t="s">
        <v>121</v>
      </c>
      <c r="D98" s="72">
        <v>50</v>
      </c>
      <c r="E98" s="74" t="s">
        <v>216</v>
      </c>
      <c r="F98" s="67">
        <v>12</v>
      </c>
      <c r="G98" s="67">
        <v>12</v>
      </c>
      <c r="H98" s="67">
        <v>12</v>
      </c>
      <c r="I98" s="65"/>
    </row>
    <row r="99" spans="1:9">
      <c r="A99" s="59" t="s">
        <v>112</v>
      </c>
      <c r="B99" s="61" t="s">
        <v>342</v>
      </c>
      <c r="C99" s="66" t="s">
        <v>30</v>
      </c>
      <c r="D99" s="72">
        <v>14</v>
      </c>
      <c r="E99" s="74" t="s">
        <v>216</v>
      </c>
      <c r="F99" s="67">
        <v>1</v>
      </c>
      <c r="G99" s="67">
        <v>1</v>
      </c>
      <c r="H99" s="67">
        <v>1</v>
      </c>
      <c r="I99" s="65"/>
    </row>
    <row r="100" spans="1:9">
      <c r="A100" s="59" t="s">
        <v>112</v>
      </c>
      <c r="B100" s="61" t="s">
        <v>120</v>
      </c>
      <c r="C100" s="66" t="s">
        <v>119</v>
      </c>
      <c r="D100" s="72">
        <v>101</v>
      </c>
      <c r="E100" s="74" t="s">
        <v>216</v>
      </c>
      <c r="F100" s="67">
        <v>1</v>
      </c>
      <c r="G100" s="67">
        <v>1</v>
      </c>
      <c r="H100" s="67">
        <v>1</v>
      </c>
      <c r="I100" s="65"/>
    </row>
    <row r="101" spans="1:9">
      <c r="A101" s="59" t="s">
        <v>112</v>
      </c>
      <c r="B101" s="61" t="s">
        <v>26</v>
      </c>
      <c r="C101" s="66" t="s">
        <v>25</v>
      </c>
      <c r="D101" s="72">
        <v>8</v>
      </c>
      <c r="E101" s="74" t="s">
        <v>216</v>
      </c>
      <c r="F101" s="67">
        <v>1</v>
      </c>
      <c r="G101" s="67">
        <v>1</v>
      </c>
      <c r="H101" s="67">
        <v>1</v>
      </c>
      <c r="I101" s="65"/>
    </row>
    <row r="102" spans="1:9">
      <c r="A102" s="59" t="s">
        <v>112</v>
      </c>
      <c r="B102" s="61" t="s">
        <v>97</v>
      </c>
      <c r="C102" s="66" t="s">
        <v>96</v>
      </c>
      <c r="D102" s="72">
        <v>100</v>
      </c>
      <c r="E102" s="74" t="s">
        <v>216</v>
      </c>
      <c r="F102" s="67">
        <v>1</v>
      </c>
      <c r="G102" s="67">
        <v>1</v>
      </c>
      <c r="H102" s="67">
        <v>1</v>
      </c>
      <c r="I102" s="65"/>
    </row>
    <row r="103" spans="1:9">
      <c r="A103" s="59" t="s">
        <v>112</v>
      </c>
      <c r="B103" s="61" t="s">
        <v>16</v>
      </c>
      <c r="C103" s="66" t="s">
        <v>15</v>
      </c>
      <c r="D103" s="72">
        <v>470</v>
      </c>
      <c r="E103" s="74" t="s">
        <v>216</v>
      </c>
      <c r="F103" s="67">
        <v>1</v>
      </c>
      <c r="G103" s="67">
        <v>1</v>
      </c>
      <c r="H103" s="67">
        <v>1</v>
      </c>
      <c r="I103" s="65"/>
    </row>
    <row r="104" spans="1:9">
      <c r="A104" s="59" t="s">
        <v>112</v>
      </c>
      <c r="B104" s="61" t="s">
        <v>14</v>
      </c>
      <c r="C104" s="66" t="s">
        <v>13</v>
      </c>
      <c r="D104" s="72">
        <v>146</v>
      </c>
      <c r="E104" s="74" t="s">
        <v>216</v>
      </c>
      <c r="F104" s="67">
        <v>1</v>
      </c>
      <c r="G104" s="67">
        <v>1</v>
      </c>
      <c r="H104" s="67">
        <v>1</v>
      </c>
      <c r="I104" s="65"/>
    </row>
    <row r="105" spans="1:9">
      <c r="A105" s="59" t="s">
        <v>112</v>
      </c>
      <c r="B105" s="61" t="s">
        <v>9</v>
      </c>
      <c r="C105" s="66" t="s">
        <v>8</v>
      </c>
      <c r="D105" s="72">
        <v>208</v>
      </c>
      <c r="E105" s="74" t="s">
        <v>216</v>
      </c>
      <c r="F105" s="67">
        <v>1</v>
      </c>
      <c r="G105" s="67">
        <v>1</v>
      </c>
      <c r="H105" s="67">
        <v>1</v>
      </c>
      <c r="I105" s="65"/>
    </row>
    <row r="106" spans="1:9">
      <c r="A106" s="59" t="s">
        <v>112</v>
      </c>
      <c r="B106" s="61" t="s">
        <v>118</v>
      </c>
      <c r="C106" s="66" t="s">
        <v>117</v>
      </c>
      <c r="D106" s="72">
        <v>489</v>
      </c>
      <c r="E106" s="74" t="s">
        <v>216</v>
      </c>
      <c r="F106" s="67">
        <v>1</v>
      </c>
      <c r="G106" s="67">
        <v>1</v>
      </c>
      <c r="H106" s="67">
        <v>1</v>
      </c>
      <c r="I106" s="65"/>
    </row>
    <row r="107" spans="1:9">
      <c r="A107" s="59" t="s">
        <v>112</v>
      </c>
      <c r="B107" s="61" t="s">
        <v>116</v>
      </c>
      <c r="C107" s="66" t="s">
        <v>115</v>
      </c>
      <c r="D107" s="72">
        <v>2379</v>
      </c>
      <c r="E107" s="74" t="s">
        <v>216</v>
      </c>
      <c r="F107" s="67">
        <v>1</v>
      </c>
      <c r="G107" s="67">
        <v>1</v>
      </c>
      <c r="H107" s="67">
        <v>1</v>
      </c>
      <c r="I107" s="65"/>
    </row>
    <row r="108" spans="1:9">
      <c r="A108" s="59" t="s">
        <v>112</v>
      </c>
      <c r="B108" s="61" t="s">
        <v>114</v>
      </c>
      <c r="C108" s="65" t="s">
        <v>113</v>
      </c>
      <c r="D108" s="72">
        <v>80</v>
      </c>
      <c r="E108" s="74" t="s">
        <v>216</v>
      </c>
      <c r="F108" s="67">
        <v>1</v>
      </c>
      <c r="G108" s="67">
        <v>1</v>
      </c>
      <c r="H108" s="67">
        <v>1</v>
      </c>
      <c r="I108" s="65"/>
    </row>
    <row r="109" spans="1:9">
      <c r="A109" s="59" t="s">
        <v>112</v>
      </c>
      <c r="B109" s="61" t="s">
        <v>345</v>
      </c>
      <c r="C109" s="65" t="s">
        <v>111</v>
      </c>
      <c r="D109" s="72">
        <v>1</v>
      </c>
      <c r="E109" s="74" t="s">
        <v>216</v>
      </c>
      <c r="F109" s="67">
        <v>1</v>
      </c>
      <c r="G109" s="67">
        <v>1</v>
      </c>
      <c r="H109" s="67">
        <v>1</v>
      </c>
      <c r="I109" s="65"/>
    </row>
    <row r="110" spans="1:9">
      <c r="A110" s="59" t="s">
        <v>110</v>
      </c>
      <c r="B110" s="61" t="s">
        <v>64</v>
      </c>
      <c r="C110" s="65" t="s">
        <v>63</v>
      </c>
      <c r="D110" s="72">
        <v>330</v>
      </c>
      <c r="E110" s="74" t="s">
        <v>215</v>
      </c>
      <c r="F110" s="67">
        <v>12</v>
      </c>
      <c r="G110" s="67">
        <v>12</v>
      </c>
      <c r="H110" s="67">
        <v>12</v>
      </c>
      <c r="I110" s="65" t="s">
        <v>357</v>
      </c>
    </row>
    <row r="111" spans="1:9">
      <c r="A111" s="59" t="s">
        <v>110</v>
      </c>
      <c r="B111" s="62" t="s">
        <v>62</v>
      </c>
      <c r="C111" s="65" t="s">
        <v>61</v>
      </c>
      <c r="D111" s="72">
        <v>30</v>
      </c>
      <c r="E111" s="74" t="s">
        <v>215</v>
      </c>
      <c r="F111" s="67">
        <v>12</v>
      </c>
      <c r="G111" s="67">
        <v>12</v>
      </c>
      <c r="H111" s="67">
        <v>12</v>
      </c>
      <c r="I111" s="65" t="s">
        <v>357</v>
      </c>
    </row>
    <row r="112" spans="1:9">
      <c r="A112" s="59" t="s">
        <v>110</v>
      </c>
      <c r="B112" s="61" t="s">
        <v>344</v>
      </c>
      <c r="C112" s="65" t="s">
        <v>98</v>
      </c>
      <c r="D112" s="72">
        <v>14</v>
      </c>
      <c r="E112" s="74" t="s">
        <v>216</v>
      </c>
      <c r="F112" s="67">
        <v>12</v>
      </c>
      <c r="G112" s="67">
        <v>12</v>
      </c>
      <c r="H112" s="67">
        <v>12</v>
      </c>
      <c r="I112" s="65"/>
    </row>
    <row r="113" spans="1:9">
      <c r="A113" s="59" t="s">
        <v>110</v>
      </c>
      <c r="B113" s="61" t="s">
        <v>342</v>
      </c>
      <c r="C113" s="65" t="s">
        <v>30</v>
      </c>
      <c r="D113" s="72">
        <v>1</v>
      </c>
      <c r="E113" s="74" t="s">
        <v>216</v>
      </c>
      <c r="F113" s="67">
        <v>1</v>
      </c>
      <c r="G113" s="67">
        <v>1</v>
      </c>
      <c r="H113" s="67">
        <v>1</v>
      </c>
      <c r="I113" s="65"/>
    </row>
    <row r="114" spans="1:9">
      <c r="A114" s="59" t="s">
        <v>110</v>
      </c>
      <c r="B114" s="61" t="s">
        <v>23</v>
      </c>
      <c r="C114" s="65" t="s">
        <v>22</v>
      </c>
      <c r="D114" s="72">
        <v>12</v>
      </c>
      <c r="E114" s="74" t="s">
        <v>216</v>
      </c>
      <c r="F114" s="67">
        <v>12</v>
      </c>
      <c r="G114" s="67">
        <v>12</v>
      </c>
      <c r="H114" s="67">
        <v>12</v>
      </c>
      <c r="I114" s="65"/>
    </row>
    <row r="115" spans="1:9">
      <c r="A115" s="59" t="s">
        <v>110</v>
      </c>
      <c r="B115" s="61" t="s">
        <v>97</v>
      </c>
      <c r="C115" s="65" t="s">
        <v>96</v>
      </c>
      <c r="D115" s="72">
        <v>10</v>
      </c>
      <c r="E115" s="74" t="s">
        <v>216</v>
      </c>
      <c r="F115" s="67">
        <v>1</v>
      </c>
      <c r="G115" s="67">
        <v>1</v>
      </c>
      <c r="H115" s="67">
        <v>1</v>
      </c>
      <c r="I115" s="65"/>
    </row>
    <row r="116" spans="1:9">
      <c r="A116" s="59" t="s">
        <v>110</v>
      </c>
      <c r="B116" s="61" t="s">
        <v>109</v>
      </c>
      <c r="C116" s="65" t="s">
        <v>108</v>
      </c>
      <c r="D116" s="72">
        <v>2</v>
      </c>
      <c r="E116" s="74" t="s">
        <v>216</v>
      </c>
      <c r="F116" s="67">
        <v>12</v>
      </c>
      <c r="G116" s="67">
        <v>12</v>
      </c>
      <c r="H116" s="67">
        <v>12</v>
      </c>
      <c r="I116" s="65"/>
    </row>
    <row r="117" spans="1:9">
      <c r="A117" s="59" t="s">
        <v>107</v>
      </c>
      <c r="B117" s="61" t="s">
        <v>75</v>
      </c>
      <c r="C117" s="65" t="s">
        <v>74</v>
      </c>
      <c r="D117" s="72">
        <v>20</v>
      </c>
      <c r="E117" s="74" t="s">
        <v>216</v>
      </c>
      <c r="F117" s="67">
        <v>12</v>
      </c>
      <c r="G117" s="67">
        <v>12</v>
      </c>
      <c r="H117" s="67">
        <v>12</v>
      </c>
      <c r="I117" s="65" t="s">
        <v>357</v>
      </c>
    </row>
    <row r="118" spans="1:9">
      <c r="A118" s="59" t="s">
        <v>107</v>
      </c>
      <c r="B118" s="61" t="s">
        <v>84</v>
      </c>
      <c r="C118" s="65" t="s">
        <v>83</v>
      </c>
      <c r="D118" s="72">
        <v>2000</v>
      </c>
      <c r="E118" s="74" t="s">
        <v>216</v>
      </c>
      <c r="F118" s="67">
        <v>12</v>
      </c>
      <c r="G118" s="67">
        <v>12</v>
      </c>
      <c r="H118" s="67">
        <v>12</v>
      </c>
      <c r="I118" s="65"/>
    </row>
    <row r="119" spans="1:9">
      <c r="A119" s="60" t="s">
        <v>107</v>
      </c>
      <c r="B119" s="61" t="s">
        <v>49</v>
      </c>
      <c r="C119" s="65" t="s">
        <v>48</v>
      </c>
      <c r="D119" s="72">
        <v>2</v>
      </c>
      <c r="E119" s="74" t="s">
        <v>215</v>
      </c>
      <c r="F119" s="67">
        <v>12</v>
      </c>
      <c r="G119" s="67">
        <v>12</v>
      </c>
      <c r="H119" s="67">
        <v>12</v>
      </c>
      <c r="I119" s="65"/>
    </row>
    <row r="120" spans="1:9">
      <c r="A120" s="59" t="s">
        <v>104</v>
      </c>
      <c r="B120" s="61" t="s">
        <v>49</v>
      </c>
      <c r="C120" s="65" t="s">
        <v>48</v>
      </c>
      <c r="D120" s="72">
        <v>1700</v>
      </c>
      <c r="E120" s="74" t="s">
        <v>215</v>
      </c>
      <c r="F120" s="67">
        <v>12</v>
      </c>
      <c r="G120" s="67">
        <v>12</v>
      </c>
      <c r="H120" s="67">
        <v>12</v>
      </c>
      <c r="I120" s="65"/>
    </row>
    <row r="121" spans="1:9">
      <c r="A121" s="59" t="s">
        <v>104</v>
      </c>
      <c r="B121" s="61" t="s">
        <v>268</v>
      </c>
      <c r="C121" s="65" t="s">
        <v>67</v>
      </c>
      <c r="D121" s="72">
        <v>180</v>
      </c>
      <c r="E121" s="74" t="s">
        <v>216</v>
      </c>
      <c r="F121" s="67">
        <v>12</v>
      </c>
      <c r="G121" s="67">
        <v>12</v>
      </c>
      <c r="H121" s="67">
        <v>12</v>
      </c>
      <c r="I121" s="65"/>
    </row>
    <row r="122" spans="1:9">
      <c r="A122" s="59" t="s">
        <v>104</v>
      </c>
      <c r="B122" s="61" t="s">
        <v>71</v>
      </c>
      <c r="C122" s="65" t="s">
        <v>70</v>
      </c>
      <c r="D122" s="72">
        <v>180</v>
      </c>
      <c r="E122" s="74" t="s">
        <v>216</v>
      </c>
      <c r="F122" s="67">
        <v>12</v>
      </c>
      <c r="G122" s="67">
        <v>12</v>
      </c>
      <c r="H122" s="67">
        <v>12</v>
      </c>
      <c r="I122" s="65"/>
    </row>
    <row r="123" spans="1:9">
      <c r="A123" s="59" t="s">
        <v>104</v>
      </c>
      <c r="B123" s="61" t="s">
        <v>103</v>
      </c>
      <c r="C123" s="65" t="s">
        <v>102</v>
      </c>
      <c r="D123" s="72">
        <v>30</v>
      </c>
      <c r="E123" s="74" t="s">
        <v>216</v>
      </c>
      <c r="F123" s="67">
        <v>12</v>
      </c>
      <c r="G123" s="67">
        <v>12</v>
      </c>
      <c r="H123" s="67">
        <v>12</v>
      </c>
      <c r="I123" s="65"/>
    </row>
    <row r="124" spans="1:9">
      <c r="A124" s="59" t="s">
        <v>104</v>
      </c>
      <c r="B124" s="61" t="s">
        <v>106</v>
      </c>
      <c r="C124" s="65" t="s">
        <v>105</v>
      </c>
      <c r="D124" s="72">
        <v>50</v>
      </c>
      <c r="E124" s="74" t="s">
        <v>216</v>
      </c>
      <c r="F124" s="67">
        <v>1</v>
      </c>
      <c r="G124" s="67">
        <v>1</v>
      </c>
      <c r="H124" s="67">
        <v>1</v>
      </c>
      <c r="I124" s="65"/>
    </row>
    <row r="125" spans="1:9">
      <c r="A125" s="59" t="s">
        <v>87</v>
      </c>
      <c r="B125" s="61" t="s">
        <v>52</v>
      </c>
      <c r="C125" s="65" t="s">
        <v>51</v>
      </c>
      <c r="D125" s="72">
        <v>3040</v>
      </c>
      <c r="E125" s="74" t="s">
        <v>215</v>
      </c>
      <c r="F125" s="67">
        <v>12</v>
      </c>
      <c r="G125" s="67">
        <v>12</v>
      </c>
      <c r="H125" s="67">
        <v>12</v>
      </c>
      <c r="I125" s="65"/>
    </row>
    <row r="126" spans="1:9">
      <c r="A126" s="59" t="s">
        <v>87</v>
      </c>
      <c r="B126" s="61" t="s">
        <v>103</v>
      </c>
      <c r="C126" s="65" t="s">
        <v>102</v>
      </c>
      <c r="D126" s="72">
        <v>3</v>
      </c>
      <c r="E126" s="74" t="s">
        <v>216</v>
      </c>
      <c r="F126" s="67">
        <v>12</v>
      </c>
      <c r="G126" s="67">
        <v>12</v>
      </c>
      <c r="H126" s="67">
        <v>12</v>
      </c>
      <c r="I126" s="65"/>
    </row>
    <row r="127" spans="1:9">
      <c r="A127" s="59" t="s">
        <v>87</v>
      </c>
      <c r="B127" s="61" t="s">
        <v>49</v>
      </c>
      <c r="C127" s="65" t="s">
        <v>48</v>
      </c>
      <c r="D127" s="72">
        <v>410</v>
      </c>
      <c r="E127" s="74" t="s">
        <v>215</v>
      </c>
      <c r="F127" s="67">
        <v>12</v>
      </c>
      <c r="G127" s="67">
        <v>12</v>
      </c>
      <c r="H127" s="67">
        <v>12</v>
      </c>
      <c r="I127" s="65"/>
    </row>
    <row r="128" spans="1:9">
      <c r="A128" s="59" t="s">
        <v>87</v>
      </c>
      <c r="B128" s="63" t="s">
        <v>75</v>
      </c>
      <c r="C128" s="65" t="s">
        <v>74</v>
      </c>
      <c r="D128" s="72">
        <v>40</v>
      </c>
      <c r="E128" s="74" t="s">
        <v>216</v>
      </c>
      <c r="F128" s="67">
        <v>12</v>
      </c>
      <c r="G128" s="67">
        <v>12</v>
      </c>
      <c r="H128" s="67">
        <v>12</v>
      </c>
      <c r="I128" s="65"/>
    </row>
    <row r="129" spans="1:9">
      <c r="A129" s="59" t="s">
        <v>87</v>
      </c>
      <c r="B129" s="61" t="s">
        <v>261</v>
      </c>
      <c r="C129" s="65" t="s">
        <v>73</v>
      </c>
      <c r="D129" s="72">
        <v>40</v>
      </c>
      <c r="E129" s="74" t="s">
        <v>216</v>
      </c>
      <c r="F129" s="67">
        <v>12</v>
      </c>
      <c r="G129" s="67">
        <v>12</v>
      </c>
      <c r="H129" s="67">
        <v>12</v>
      </c>
      <c r="I129" s="65"/>
    </row>
    <row r="130" spans="1:9">
      <c r="A130" s="59" t="s">
        <v>87</v>
      </c>
      <c r="B130" s="61" t="s">
        <v>84</v>
      </c>
      <c r="C130" s="65" t="s">
        <v>83</v>
      </c>
      <c r="D130" s="72">
        <v>140000</v>
      </c>
      <c r="E130" s="74" t="s">
        <v>216</v>
      </c>
      <c r="F130" s="67">
        <v>12</v>
      </c>
      <c r="G130" s="67">
        <v>12</v>
      </c>
      <c r="H130" s="67">
        <v>12</v>
      </c>
      <c r="I130" s="65"/>
    </row>
    <row r="131" spans="1:9">
      <c r="A131" s="59" t="s">
        <v>87</v>
      </c>
      <c r="B131" s="63" t="s">
        <v>101</v>
      </c>
      <c r="C131" s="65" t="s">
        <v>100</v>
      </c>
      <c r="D131" s="72">
        <v>100</v>
      </c>
      <c r="E131" s="74" t="s">
        <v>216</v>
      </c>
      <c r="F131" s="67">
        <v>12</v>
      </c>
      <c r="G131" s="67">
        <v>12</v>
      </c>
      <c r="H131" s="67">
        <v>12</v>
      </c>
      <c r="I131" s="65"/>
    </row>
    <row r="132" spans="1:9">
      <c r="A132" s="59" t="s">
        <v>87</v>
      </c>
      <c r="B132" s="61" t="s">
        <v>71</v>
      </c>
      <c r="C132" s="65" t="s">
        <v>70</v>
      </c>
      <c r="D132" s="72">
        <v>215</v>
      </c>
      <c r="E132" s="74" t="s">
        <v>216</v>
      </c>
      <c r="F132" s="67">
        <v>12</v>
      </c>
      <c r="G132" s="67">
        <v>12</v>
      </c>
      <c r="H132" s="67">
        <v>12</v>
      </c>
      <c r="I132" s="65"/>
    </row>
    <row r="133" spans="1:9">
      <c r="A133" s="59" t="s">
        <v>87</v>
      </c>
      <c r="B133" s="61" t="s">
        <v>268</v>
      </c>
      <c r="C133" s="65" t="s">
        <v>67</v>
      </c>
      <c r="D133" s="72">
        <v>215</v>
      </c>
      <c r="E133" s="74" t="s">
        <v>216</v>
      </c>
      <c r="F133" s="67">
        <v>12</v>
      </c>
      <c r="G133" s="67">
        <v>12</v>
      </c>
      <c r="H133" s="67">
        <v>12</v>
      </c>
      <c r="I133" s="65"/>
    </row>
    <row r="134" spans="1:9">
      <c r="A134" s="59" t="s">
        <v>87</v>
      </c>
      <c r="B134" s="63" t="s">
        <v>267</v>
      </c>
      <c r="C134" s="65" t="s">
        <v>99</v>
      </c>
      <c r="D134" s="72">
        <v>15</v>
      </c>
      <c r="E134" s="74" t="s">
        <v>216</v>
      </c>
      <c r="F134" s="67">
        <v>12</v>
      </c>
      <c r="G134" s="67">
        <v>12</v>
      </c>
      <c r="H134" s="67">
        <v>12</v>
      </c>
      <c r="I134" s="65"/>
    </row>
    <row r="135" spans="1:9">
      <c r="A135" s="59" t="s">
        <v>87</v>
      </c>
      <c r="B135" s="62" t="s">
        <v>23</v>
      </c>
      <c r="C135" s="65" t="s">
        <v>22</v>
      </c>
      <c r="D135" s="72">
        <v>3</v>
      </c>
      <c r="E135" s="74" t="s">
        <v>216</v>
      </c>
      <c r="F135" s="67">
        <v>12</v>
      </c>
      <c r="G135" s="67">
        <v>12</v>
      </c>
      <c r="H135" s="67">
        <v>12</v>
      </c>
      <c r="I135" s="65"/>
    </row>
    <row r="136" spans="1:9">
      <c r="A136" s="59" t="s">
        <v>87</v>
      </c>
      <c r="B136" s="61" t="s">
        <v>344</v>
      </c>
      <c r="C136" s="65" t="s">
        <v>98</v>
      </c>
      <c r="D136" s="72">
        <v>5</v>
      </c>
      <c r="E136" s="74" t="s">
        <v>216</v>
      </c>
      <c r="F136" s="67">
        <v>12</v>
      </c>
      <c r="G136" s="67">
        <v>12</v>
      </c>
      <c r="H136" s="67">
        <v>12</v>
      </c>
      <c r="I136" s="65"/>
    </row>
    <row r="137" spans="1:9">
      <c r="A137" s="59" t="s">
        <v>87</v>
      </c>
      <c r="B137" s="61" t="s">
        <v>342</v>
      </c>
      <c r="C137" s="65" t="s">
        <v>30</v>
      </c>
      <c r="D137" s="72">
        <v>23</v>
      </c>
      <c r="E137" s="74" t="s">
        <v>216</v>
      </c>
      <c r="F137" s="67">
        <v>1</v>
      </c>
      <c r="G137" s="67">
        <v>1</v>
      </c>
      <c r="H137" s="67">
        <v>1</v>
      </c>
      <c r="I137" s="65"/>
    </row>
    <row r="138" spans="1:9">
      <c r="A138" s="59" t="s">
        <v>87</v>
      </c>
      <c r="B138" s="61" t="s">
        <v>97</v>
      </c>
      <c r="C138" s="65" t="s">
        <v>96</v>
      </c>
      <c r="D138" s="72">
        <v>100</v>
      </c>
      <c r="E138" s="74" t="s">
        <v>216</v>
      </c>
      <c r="F138" s="67">
        <v>1</v>
      </c>
      <c r="G138" s="67">
        <v>1</v>
      </c>
      <c r="H138" s="67">
        <v>1</v>
      </c>
      <c r="I138" s="65"/>
    </row>
    <row r="139" spans="1:9">
      <c r="A139" s="59" t="s">
        <v>87</v>
      </c>
      <c r="B139" s="61" t="s">
        <v>95</v>
      </c>
      <c r="C139" s="65" t="s">
        <v>94</v>
      </c>
      <c r="D139" s="72">
        <v>210</v>
      </c>
      <c r="E139" s="74" t="s">
        <v>216</v>
      </c>
      <c r="F139" s="67">
        <v>1</v>
      </c>
      <c r="G139" s="67">
        <v>1</v>
      </c>
      <c r="H139" s="67">
        <v>1</v>
      </c>
      <c r="I139" s="65"/>
    </row>
    <row r="140" spans="1:9">
      <c r="A140" s="59" t="s">
        <v>87</v>
      </c>
      <c r="B140" s="62" t="s">
        <v>93</v>
      </c>
      <c r="C140" s="65" t="s">
        <v>92</v>
      </c>
      <c r="D140" s="72">
        <v>20</v>
      </c>
      <c r="E140" s="74" t="s">
        <v>216</v>
      </c>
      <c r="F140" s="67">
        <v>1</v>
      </c>
      <c r="G140" s="67">
        <v>1</v>
      </c>
      <c r="H140" s="67">
        <v>1</v>
      </c>
      <c r="I140" s="65"/>
    </row>
    <row r="141" spans="1:9">
      <c r="A141" s="59" t="s">
        <v>87</v>
      </c>
      <c r="B141" s="61" t="s">
        <v>47</v>
      </c>
      <c r="C141" s="65" t="s">
        <v>46</v>
      </c>
      <c r="D141" s="72">
        <v>150</v>
      </c>
      <c r="E141" s="74" t="s">
        <v>216</v>
      </c>
      <c r="F141" s="67">
        <v>1</v>
      </c>
      <c r="G141" s="67">
        <v>1</v>
      </c>
      <c r="H141" s="67">
        <v>1</v>
      </c>
      <c r="I141" s="65"/>
    </row>
    <row r="142" spans="1:9">
      <c r="A142" s="59" t="s">
        <v>87</v>
      </c>
      <c r="B142" s="61" t="s">
        <v>348</v>
      </c>
      <c r="C142" s="65" t="s">
        <v>17</v>
      </c>
      <c r="D142" s="72">
        <v>1</v>
      </c>
      <c r="E142" s="74" t="s">
        <v>216</v>
      </c>
      <c r="F142" s="67">
        <v>1</v>
      </c>
      <c r="G142" s="67">
        <v>1</v>
      </c>
      <c r="H142" s="67">
        <v>1</v>
      </c>
      <c r="I142" s="65"/>
    </row>
    <row r="143" spans="1:9">
      <c r="A143" s="59" t="s">
        <v>87</v>
      </c>
      <c r="B143" s="61" t="s">
        <v>91</v>
      </c>
      <c r="C143" s="65" t="s">
        <v>90</v>
      </c>
      <c r="D143" s="72">
        <v>1</v>
      </c>
      <c r="E143" s="74" t="s">
        <v>216</v>
      </c>
      <c r="F143" s="67">
        <v>1</v>
      </c>
      <c r="G143" s="67">
        <v>1</v>
      </c>
      <c r="H143" s="67">
        <v>1</v>
      </c>
      <c r="I143" s="65"/>
    </row>
    <row r="144" spans="1:9">
      <c r="A144" s="59" t="s">
        <v>87</v>
      </c>
      <c r="B144" s="61" t="s">
        <v>277</v>
      </c>
      <c r="C144" s="65" t="s">
        <v>88</v>
      </c>
      <c r="D144" s="72">
        <v>20</v>
      </c>
      <c r="E144" s="74" t="s">
        <v>216</v>
      </c>
      <c r="F144" s="67">
        <v>12</v>
      </c>
      <c r="G144" s="67">
        <v>12</v>
      </c>
      <c r="H144" s="67">
        <v>12</v>
      </c>
      <c r="I144" s="65"/>
    </row>
    <row r="145" spans="1:9">
      <c r="A145" s="59" t="s">
        <v>87</v>
      </c>
      <c r="B145" s="61" t="s">
        <v>278</v>
      </c>
      <c r="C145" s="65" t="s">
        <v>85</v>
      </c>
      <c r="D145" s="72">
        <v>5</v>
      </c>
      <c r="E145" s="74" t="s">
        <v>216</v>
      </c>
      <c r="F145" s="67">
        <v>12</v>
      </c>
      <c r="G145" s="67">
        <v>12</v>
      </c>
      <c r="H145" s="67">
        <v>12</v>
      </c>
      <c r="I145" s="65"/>
    </row>
    <row r="146" spans="1:9">
      <c r="A146" s="59" t="s">
        <v>82</v>
      </c>
      <c r="B146" s="61" t="s">
        <v>75</v>
      </c>
      <c r="C146" s="65" t="s">
        <v>74</v>
      </c>
      <c r="D146" s="72">
        <v>20</v>
      </c>
      <c r="E146" s="74" t="s">
        <v>216</v>
      </c>
      <c r="F146" s="67">
        <v>12</v>
      </c>
      <c r="G146" s="67">
        <v>12</v>
      </c>
      <c r="H146" s="67">
        <v>12</v>
      </c>
      <c r="I146" s="65" t="s">
        <v>357</v>
      </c>
    </row>
    <row r="147" spans="1:9">
      <c r="A147" s="59" t="s">
        <v>219</v>
      </c>
      <c r="B147" s="61" t="s">
        <v>81</v>
      </c>
      <c r="C147" s="65" t="s">
        <v>80</v>
      </c>
      <c r="D147" s="72">
        <v>3500</v>
      </c>
      <c r="E147" s="74" t="s">
        <v>216</v>
      </c>
      <c r="F147" s="67">
        <v>12</v>
      </c>
      <c r="G147" s="67">
        <v>12</v>
      </c>
      <c r="H147" s="67">
        <v>12</v>
      </c>
      <c r="I147" s="65" t="s">
        <v>357</v>
      </c>
    </row>
    <row r="148" spans="1:9">
      <c r="A148" s="59" t="s">
        <v>219</v>
      </c>
      <c r="B148" s="61" t="s">
        <v>146</v>
      </c>
      <c r="C148" s="65" t="s">
        <v>76</v>
      </c>
      <c r="D148" s="72">
        <v>4620</v>
      </c>
      <c r="E148" s="74" t="s">
        <v>216</v>
      </c>
      <c r="F148" s="67">
        <v>12</v>
      </c>
      <c r="G148" s="67">
        <v>12</v>
      </c>
      <c r="H148" s="67">
        <v>12</v>
      </c>
      <c r="I148" s="65"/>
    </row>
    <row r="149" spans="1:9">
      <c r="A149" s="59" t="s">
        <v>219</v>
      </c>
      <c r="B149" s="61" t="s">
        <v>49</v>
      </c>
      <c r="C149" s="65" t="s">
        <v>48</v>
      </c>
      <c r="D149" s="72">
        <v>360</v>
      </c>
      <c r="E149" s="74" t="s">
        <v>215</v>
      </c>
      <c r="F149" s="67">
        <v>12</v>
      </c>
      <c r="G149" s="67">
        <v>12</v>
      </c>
      <c r="H149" s="67">
        <v>12</v>
      </c>
      <c r="I149" s="65"/>
    </row>
    <row r="150" spans="1:9">
      <c r="A150" s="59" t="s">
        <v>219</v>
      </c>
      <c r="B150" s="61" t="s">
        <v>75</v>
      </c>
      <c r="C150" s="65" t="s">
        <v>74</v>
      </c>
      <c r="D150" s="72">
        <v>1120</v>
      </c>
      <c r="E150" s="74" t="s">
        <v>216</v>
      </c>
      <c r="F150" s="67">
        <v>12</v>
      </c>
      <c r="G150" s="67">
        <v>12</v>
      </c>
      <c r="H150" s="67">
        <v>12</v>
      </c>
      <c r="I150" s="65" t="s">
        <v>357</v>
      </c>
    </row>
    <row r="151" spans="1:9">
      <c r="A151" s="59" t="s">
        <v>220</v>
      </c>
      <c r="B151" s="64" t="s">
        <v>49</v>
      </c>
      <c r="C151" s="65" t="s">
        <v>48</v>
      </c>
      <c r="D151" s="72">
        <v>300</v>
      </c>
      <c r="E151" s="74" t="s">
        <v>215</v>
      </c>
      <c r="F151" s="67">
        <v>12</v>
      </c>
      <c r="G151" s="67">
        <v>12</v>
      </c>
      <c r="H151" s="67">
        <v>12</v>
      </c>
      <c r="I151" s="65"/>
    </row>
    <row r="152" spans="1:9">
      <c r="A152" s="59" t="s">
        <v>221</v>
      </c>
      <c r="B152" s="64" t="s">
        <v>49</v>
      </c>
      <c r="C152" s="65" t="s">
        <v>48</v>
      </c>
      <c r="D152" s="72">
        <v>1200</v>
      </c>
      <c r="E152" s="74" t="s">
        <v>215</v>
      </c>
      <c r="F152" s="67">
        <v>12</v>
      </c>
      <c r="G152" s="67">
        <v>12</v>
      </c>
      <c r="H152" s="67">
        <v>12</v>
      </c>
      <c r="I152" s="65"/>
    </row>
    <row r="153" spans="1:9">
      <c r="A153" s="59" t="s">
        <v>349</v>
      </c>
      <c r="B153" s="61" t="s">
        <v>81</v>
      </c>
      <c r="C153" s="65" t="s">
        <v>80</v>
      </c>
      <c r="D153" s="72">
        <v>300</v>
      </c>
      <c r="E153" s="74" t="s">
        <v>216</v>
      </c>
      <c r="F153" s="67">
        <v>12</v>
      </c>
      <c r="G153" s="67">
        <v>12</v>
      </c>
      <c r="H153" s="67">
        <v>12</v>
      </c>
      <c r="I153" s="65" t="s">
        <v>357</v>
      </c>
    </row>
    <row r="154" spans="1:9">
      <c r="A154" s="59" t="s">
        <v>349</v>
      </c>
      <c r="B154" s="61" t="s">
        <v>146</v>
      </c>
      <c r="C154" s="65" t="s">
        <v>76</v>
      </c>
      <c r="D154" s="72">
        <v>300</v>
      </c>
      <c r="E154" s="74" t="s">
        <v>216</v>
      </c>
      <c r="F154" s="67">
        <v>12</v>
      </c>
      <c r="G154" s="67">
        <v>12</v>
      </c>
      <c r="H154" s="67">
        <v>12</v>
      </c>
      <c r="I154" s="65"/>
    </row>
    <row r="155" spans="1:9">
      <c r="A155" s="75" t="s">
        <v>220</v>
      </c>
      <c r="B155" s="61" t="s">
        <v>5</v>
      </c>
      <c r="C155" s="65" t="s">
        <v>4</v>
      </c>
      <c r="D155" s="73">
        <v>50</v>
      </c>
      <c r="E155" s="74" t="s">
        <v>216</v>
      </c>
      <c r="F155" s="67">
        <v>12</v>
      </c>
      <c r="G155" s="67">
        <v>12</v>
      </c>
      <c r="H155" s="67">
        <v>12</v>
      </c>
      <c r="I155" s="65"/>
    </row>
    <row r="156" spans="1:9">
      <c r="A156" s="75" t="s">
        <v>220</v>
      </c>
      <c r="B156" s="61" t="s">
        <v>2</v>
      </c>
      <c r="C156" s="65" t="s">
        <v>1</v>
      </c>
      <c r="D156" s="73">
        <v>50</v>
      </c>
      <c r="E156" s="74" t="s">
        <v>216</v>
      </c>
      <c r="F156" s="67">
        <v>12</v>
      </c>
      <c r="G156" s="67">
        <v>12</v>
      </c>
      <c r="H156" s="67">
        <v>12</v>
      </c>
      <c r="I156" s="65"/>
    </row>
    <row r="157" spans="1:9">
      <c r="A157" s="59" t="s">
        <v>69</v>
      </c>
      <c r="B157" s="61" t="s">
        <v>62</v>
      </c>
      <c r="C157" s="65" t="s">
        <v>61</v>
      </c>
      <c r="D157" s="73">
        <v>120</v>
      </c>
      <c r="E157" s="74" t="s">
        <v>215</v>
      </c>
      <c r="F157" s="67">
        <v>12</v>
      </c>
      <c r="G157" s="67">
        <v>12</v>
      </c>
      <c r="H157" s="67">
        <v>12</v>
      </c>
      <c r="I157" s="65" t="s">
        <v>357</v>
      </c>
    </row>
    <row r="158" spans="1:9">
      <c r="A158" s="59" t="s">
        <v>69</v>
      </c>
      <c r="B158" s="61" t="s">
        <v>79</v>
      </c>
      <c r="C158" s="65" t="s">
        <v>78</v>
      </c>
      <c r="D158" s="73">
        <v>120</v>
      </c>
      <c r="E158" s="74" t="s">
        <v>216</v>
      </c>
      <c r="F158" s="67">
        <v>12</v>
      </c>
      <c r="G158" s="67">
        <v>12</v>
      </c>
      <c r="H158" s="67">
        <v>12</v>
      </c>
      <c r="I158" s="65"/>
    </row>
    <row r="159" spans="1:9">
      <c r="A159" s="59" t="s">
        <v>69</v>
      </c>
      <c r="B159" s="61" t="s">
        <v>146</v>
      </c>
      <c r="C159" s="65" t="s">
        <v>76</v>
      </c>
      <c r="D159" s="73">
        <v>80</v>
      </c>
      <c r="E159" s="74" t="s">
        <v>216</v>
      </c>
      <c r="F159" s="67">
        <v>12</v>
      </c>
      <c r="G159" s="67">
        <v>12</v>
      </c>
      <c r="H159" s="67">
        <v>12</v>
      </c>
      <c r="I159" s="65"/>
    </row>
    <row r="160" spans="1:9">
      <c r="A160" s="59" t="s">
        <v>69</v>
      </c>
      <c r="B160" s="61" t="s">
        <v>75</v>
      </c>
      <c r="C160" s="65" t="s">
        <v>74</v>
      </c>
      <c r="D160" s="73">
        <v>80</v>
      </c>
      <c r="E160" s="74" t="s">
        <v>216</v>
      </c>
      <c r="F160" s="67">
        <v>12</v>
      </c>
      <c r="G160" s="67">
        <v>12</v>
      </c>
      <c r="H160" s="67">
        <v>12</v>
      </c>
      <c r="I160" s="65" t="s">
        <v>357</v>
      </c>
    </row>
    <row r="161" spans="1:9">
      <c r="A161" s="59" t="s">
        <v>69</v>
      </c>
      <c r="B161" s="61" t="s">
        <v>261</v>
      </c>
      <c r="C161" s="65" t="s">
        <v>73</v>
      </c>
      <c r="D161" s="73">
        <v>80</v>
      </c>
      <c r="E161" s="74" t="s">
        <v>216</v>
      </c>
      <c r="F161" s="67">
        <v>12</v>
      </c>
      <c r="G161" s="67">
        <v>12</v>
      </c>
      <c r="H161" s="67">
        <v>12</v>
      </c>
      <c r="I161" s="65"/>
    </row>
    <row r="162" spans="1:9">
      <c r="A162" s="59" t="s">
        <v>69</v>
      </c>
      <c r="B162" s="61" t="s">
        <v>71</v>
      </c>
      <c r="C162" s="61" t="s">
        <v>70</v>
      </c>
      <c r="D162" s="72">
        <v>220</v>
      </c>
      <c r="E162" s="74" t="s">
        <v>216</v>
      </c>
      <c r="F162" s="67">
        <v>12</v>
      </c>
      <c r="G162" s="67">
        <v>12</v>
      </c>
      <c r="H162" s="67">
        <v>12</v>
      </c>
      <c r="I162" s="65"/>
    </row>
    <row r="163" spans="1:9">
      <c r="A163" s="59" t="s">
        <v>69</v>
      </c>
      <c r="B163" s="61" t="s">
        <v>268</v>
      </c>
      <c r="C163" s="61" t="s">
        <v>67</v>
      </c>
      <c r="D163" s="72">
        <v>20</v>
      </c>
      <c r="E163" s="74" t="s">
        <v>216</v>
      </c>
      <c r="F163" s="67">
        <v>12</v>
      </c>
      <c r="G163" s="67">
        <v>12</v>
      </c>
      <c r="H163" s="67">
        <v>12</v>
      </c>
      <c r="I163" s="65"/>
    </row>
    <row r="164" spans="1:9">
      <c r="A164" s="59" t="s">
        <v>53</v>
      </c>
      <c r="B164" s="61" t="s">
        <v>66</v>
      </c>
      <c r="C164" s="61" t="s">
        <v>65</v>
      </c>
      <c r="D164" s="72">
        <v>44139</v>
      </c>
      <c r="E164" s="74" t="s">
        <v>216</v>
      </c>
      <c r="F164" s="67">
        <v>12</v>
      </c>
      <c r="G164" s="67">
        <v>12</v>
      </c>
      <c r="H164" s="67">
        <v>12</v>
      </c>
      <c r="I164" s="65" t="s">
        <v>357</v>
      </c>
    </row>
    <row r="165" spans="1:9">
      <c r="A165" s="59" t="s">
        <v>53</v>
      </c>
      <c r="B165" s="61" t="s">
        <v>64</v>
      </c>
      <c r="C165" s="61" t="s">
        <v>63</v>
      </c>
      <c r="D165" s="72">
        <v>7145</v>
      </c>
      <c r="E165" s="74" t="s">
        <v>215</v>
      </c>
      <c r="F165" s="67">
        <v>12</v>
      </c>
      <c r="G165" s="67">
        <v>12</v>
      </c>
      <c r="H165" s="67">
        <v>12</v>
      </c>
      <c r="I165" s="65" t="s">
        <v>357</v>
      </c>
    </row>
    <row r="166" spans="1:9">
      <c r="A166" s="59" t="s">
        <v>53</v>
      </c>
      <c r="B166" s="61" t="s">
        <v>62</v>
      </c>
      <c r="C166" s="61" t="s">
        <v>61</v>
      </c>
      <c r="D166" s="72">
        <v>3216</v>
      </c>
      <c r="E166" s="74" t="s">
        <v>215</v>
      </c>
      <c r="F166" s="67">
        <v>12</v>
      </c>
      <c r="G166" s="67">
        <v>12</v>
      </c>
      <c r="H166" s="67">
        <v>12</v>
      </c>
      <c r="I166" s="65" t="s">
        <v>357</v>
      </c>
    </row>
    <row r="167" spans="1:9">
      <c r="A167" s="59" t="s">
        <v>53</v>
      </c>
      <c r="B167" s="61" t="s">
        <v>58</v>
      </c>
      <c r="C167" s="61" t="s">
        <v>57</v>
      </c>
      <c r="D167" s="72">
        <v>13539</v>
      </c>
      <c r="E167" s="74" t="s">
        <v>216</v>
      </c>
      <c r="F167" s="67">
        <v>12</v>
      </c>
      <c r="G167" s="67">
        <v>12</v>
      </c>
      <c r="H167" s="67">
        <v>12</v>
      </c>
      <c r="I167" s="65"/>
    </row>
    <row r="168" spans="1:9">
      <c r="A168" s="59" t="s">
        <v>53</v>
      </c>
      <c r="B168" s="61" t="s">
        <v>340</v>
      </c>
      <c r="C168" s="61" t="s">
        <v>55</v>
      </c>
      <c r="D168" s="72">
        <v>15</v>
      </c>
      <c r="E168" s="74" t="s">
        <v>216</v>
      </c>
      <c r="F168" s="67">
        <v>1</v>
      </c>
      <c r="G168" s="67">
        <v>1</v>
      </c>
      <c r="H168" s="67">
        <v>1</v>
      </c>
      <c r="I168" s="65"/>
    </row>
    <row r="169" spans="1:9">
      <c r="A169" s="59" t="s">
        <v>53</v>
      </c>
      <c r="B169" s="61" t="s">
        <v>341</v>
      </c>
      <c r="C169" s="61" t="s">
        <v>54</v>
      </c>
      <c r="D169" s="72">
        <v>10</v>
      </c>
      <c r="E169" s="74" t="s">
        <v>216</v>
      </c>
      <c r="F169" s="67">
        <v>1</v>
      </c>
      <c r="G169" s="67">
        <v>1</v>
      </c>
      <c r="H169" s="67">
        <v>1</v>
      </c>
      <c r="I169" s="65"/>
    </row>
    <row r="170" spans="1:9">
      <c r="A170" s="59" t="s">
        <v>53</v>
      </c>
      <c r="B170" s="61" t="s">
        <v>32</v>
      </c>
      <c r="C170" s="61" t="s">
        <v>31</v>
      </c>
      <c r="D170" s="72">
        <v>8</v>
      </c>
      <c r="E170" s="74" t="s">
        <v>216</v>
      </c>
      <c r="F170" s="67">
        <v>1</v>
      </c>
      <c r="G170" s="67">
        <v>1</v>
      </c>
      <c r="H170" s="67">
        <v>1</v>
      </c>
      <c r="I170" s="65"/>
    </row>
    <row r="171" spans="1:9">
      <c r="A171" s="59" t="s">
        <v>53</v>
      </c>
      <c r="B171" s="61" t="s">
        <v>342</v>
      </c>
      <c r="C171" s="61" t="s">
        <v>30</v>
      </c>
      <c r="D171" s="72">
        <v>469</v>
      </c>
      <c r="E171" s="74" t="s">
        <v>216</v>
      </c>
      <c r="F171" s="67">
        <v>1</v>
      </c>
      <c r="G171" s="67">
        <v>1</v>
      </c>
      <c r="H171" s="67">
        <v>1</v>
      </c>
      <c r="I171" s="65"/>
    </row>
    <row r="172" spans="1:9">
      <c r="A172" s="59" t="s">
        <v>53</v>
      </c>
      <c r="B172" s="61" t="s">
        <v>28</v>
      </c>
      <c r="C172" s="61" t="s">
        <v>27</v>
      </c>
      <c r="D172" s="72">
        <v>216</v>
      </c>
      <c r="E172" s="74" t="s">
        <v>216</v>
      </c>
      <c r="F172" s="67">
        <v>1</v>
      </c>
      <c r="G172" s="67">
        <v>1</v>
      </c>
      <c r="H172" s="67">
        <v>1</v>
      </c>
      <c r="I172" s="65"/>
    </row>
    <row r="173" spans="1:9">
      <c r="A173" s="59" t="s">
        <v>53</v>
      </c>
      <c r="B173" s="61" t="s">
        <v>26</v>
      </c>
      <c r="C173" s="61" t="s">
        <v>25</v>
      </c>
      <c r="D173" s="72">
        <v>808</v>
      </c>
      <c r="E173" s="74" t="s">
        <v>216</v>
      </c>
      <c r="F173" s="67">
        <v>1</v>
      </c>
      <c r="G173" s="67">
        <v>1</v>
      </c>
      <c r="H173" s="67">
        <v>1</v>
      </c>
      <c r="I173" s="65"/>
    </row>
    <row r="174" spans="1:9">
      <c r="A174" s="59" t="s">
        <v>53</v>
      </c>
      <c r="B174" s="61" t="s">
        <v>346</v>
      </c>
      <c r="C174" s="61" t="s">
        <v>19</v>
      </c>
      <c r="D174" s="72">
        <v>21</v>
      </c>
      <c r="E174" s="74" t="s">
        <v>216</v>
      </c>
      <c r="F174" s="67">
        <v>1</v>
      </c>
      <c r="G174" s="67">
        <v>1</v>
      </c>
      <c r="H174" s="67">
        <v>1</v>
      </c>
      <c r="I174" s="65"/>
    </row>
    <row r="175" spans="1:9">
      <c r="A175" s="59" t="s">
        <v>53</v>
      </c>
      <c r="B175" s="61" t="s">
        <v>16</v>
      </c>
      <c r="C175" s="61" t="s">
        <v>15</v>
      </c>
      <c r="D175" s="72">
        <v>450</v>
      </c>
      <c r="E175" s="74" t="s">
        <v>216</v>
      </c>
      <c r="F175" s="67">
        <v>1</v>
      </c>
      <c r="G175" s="67">
        <v>1</v>
      </c>
      <c r="H175" s="67">
        <v>1</v>
      </c>
      <c r="I175" s="65"/>
    </row>
    <row r="176" spans="1:9">
      <c r="A176" s="59" t="s">
        <v>53</v>
      </c>
      <c r="B176" s="61" t="s">
        <v>14</v>
      </c>
      <c r="C176" s="65" t="s">
        <v>13</v>
      </c>
      <c r="D176" s="72">
        <v>216</v>
      </c>
      <c r="E176" s="74" t="s">
        <v>216</v>
      </c>
      <c r="F176" s="67">
        <v>1</v>
      </c>
      <c r="G176" s="67">
        <v>1</v>
      </c>
      <c r="H176" s="67">
        <v>1</v>
      </c>
      <c r="I176" s="65"/>
    </row>
    <row r="177" spans="1:9">
      <c r="A177" s="59" t="s">
        <v>53</v>
      </c>
      <c r="B177" s="61" t="s">
        <v>9</v>
      </c>
      <c r="C177" s="65" t="s">
        <v>8</v>
      </c>
      <c r="D177" s="72">
        <v>808</v>
      </c>
      <c r="E177" s="74" t="s">
        <v>216</v>
      </c>
      <c r="F177" s="67">
        <v>1</v>
      </c>
      <c r="G177" s="67">
        <v>1</v>
      </c>
      <c r="H177" s="67">
        <v>1</v>
      </c>
      <c r="I177" s="65"/>
    </row>
    <row r="178" spans="1:9">
      <c r="A178" s="59" t="s">
        <v>7</v>
      </c>
      <c r="B178" s="61" t="s">
        <v>52</v>
      </c>
      <c r="C178" s="65" t="s">
        <v>51</v>
      </c>
      <c r="D178" s="72">
        <v>7500</v>
      </c>
      <c r="E178" s="74" t="s">
        <v>215</v>
      </c>
      <c r="F178" s="67">
        <v>11</v>
      </c>
      <c r="G178" s="67">
        <v>12</v>
      </c>
      <c r="H178" s="67">
        <v>12</v>
      </c>
      <c r="I178" s="65"/>
    </row>
    <row r="179" spans="1:9">
      <c r="A179" s="59" t="s">
        <v>7</v>
      </c>
      <c r="B179" s="61" t="s">
        <v>49</v>
      </c>
      <c r="C179" s="65" t="s">
        <v>48</v>
      </c>
      <c r="D179" s="72">
        <v>160</v>
      </c>
      <c r="E179" s="74" t="s">
        <v>215</v>
      </c>
      <c r="F179" s="67">
        <v>11</v>
      </c>
      <c r="G179" s="67">
        <v>12</v>
      </c>
      <c r="H179" s="67">
        <v>12</v>
      </c>
      <c r="I179" s="65"/>
    </row>
    <row r="180" spans="1:9">
      <c r="A180" s="59" t="s">
        <v>7</v>
      </c>
      <c r="B180" s="61" t="s">
        <v>47</v>
      </c>
      <c r="C180" s="65" t="s">
        <v>46</v>
      </c>
      <c r="D180" s="72">
        <v>528</v>
      </c>
      <c r="E180" s="74" t="s">
        <v>216</v>
      </c>
      <c r="F180" s="67">
        <v>0.91666666666666663</v>
      </c>
      <c r="G180" s="67">
        <v>1</v>
      </c>
      <c r="H180" s="67">
        <v>1</v>
      </c>
      <c r="I180" s="65"/>
    </row>
    <row r="181" spans="1:9">
      <c r="A181" s="59" t="s">
        <v>7</v>
      </c>
      <c r="B181" s="61" t="s">
        <v>45</v>
      </c>
      <c r="C181" s="65" t="s">
        <v>44</v>
      </c>
      <c r="D181" s="72">
        <v>100</v>
      </c>
      <c r="E181" s="74" t="s">
        <v>216</v>
      </c>
      <c r="F181" s="67">
        <v>11</v>
      </c>
      <c r="G181" s="67">
        <v>12</v>
      </c>
      <c r="H181" s="67">
        <v>12</v>
      </c>
      <c r="I181" s="65"/>
    </row>
    <row r="182" spans="1:9">
      <c r="A182" s="59" t="s">
        <v>7</v>
      </c>
      <c r="B182" s="61" t="s">
        <v>43</v>
      </c>
      <c r="C182" s="65" t="s">
        <v>42</v>
      </c>
      <c r="D182" s="72">
        <v>639</v>
      </c>
      <c r="E182" s="74" t="s">
        <v>216</v>
      </c>
      <c r="F182" s="67">
        <v>11</v>
      </c>
      <c r="G182" s="67">
        <v>12</v>
      </c>
      <c r="H182" s="67">
        <v>12</v>
      </c>
      <c r="I182" s="65"/>
    </row>
    <row r="183" spans="1:9">
      <c r="A183" s="59" t="s">
        <v>7</v>
      </c>
      <c r="B183" s="61" t="s">
        <v>41</v>
      </c>
      <c r="C183" s="65" t="s">
        <v>40</v>
      </c>
      <c r="D183" s="72">
        <v>520</v>
      </c>
      <c r="E183" s="74" t="s">
        <v>216</v>
      </c>
      <c r="F183" s="67">
        <v>11</v>
      </c>
      <c r="G183" s="67">
        <v>12</v>
      </c>
      <c r="H183" s="67">
        <v>12</v>
      </c>
      <c r="I183" s="65"/>
    </row>
    <row r="184" spans="1:9">
      <c r="A184" s="59" t="s">
        <v>7</v>
      </c>
      <c r="B184" s="61" t="s">
        <v>39</v>
      </c>
      <c r="C184" s="65" t="s">
        <v>38</v>
      </c>
      <c r="D184" s="72">
        <v>6</v>
      </c>
      <c r="E184" s="74" t="s">
        <v>216</v>
      </c>
      <c r="F184" s="67">
        <v>11</v>
      </c>
      <c r="G184" s="67">
        <v>12</v>
      </c>
      <c r="H184" s="67">
        <v>12</v>
      </c>
      <c r="I184" s="65"/>
    </row>
    <row r="185" spans="1:9">
      <c r="A185" s="59" t="s">
        <v>7</v>
      </c>
      <c r="B185" s="61" t="s">
        <v>37</v>
      </c>
      <c r="C185" s="65" t="s">
        <v>36</v>
      </c>
      <c r="D185" s="72">
        <v>639</v>
      </c>
      <c r="E185" s="74" t="s">
        <v>216</v>
      </c>
      <c r="F185" s="67">
        <v>11</v>
      </c>
      <c r="G185" s="67">
        <v>12</v>
      </c>
      <c r="H185" s="67">
        <v>12</v>
      </c>
      <c r="I185" s="65"/>
    </row>
    <row r="186" spans="1:9">
      <c r="A186" s="59" t="s">
        <v>7</v>
      </c>
      <c r="B186" s="61" t="s">
        <v>34</v>
      </c>
      <c r="C186" s="65" t="s">
        <v>33</v>
      </c>
      <c r="D186" s="72">
        <v>20</v>
      </c>
      <c r="E186" s="74" t="s">
        <v>216</v>
      </c>
      <c r="F186" s="67">
        <v>11</v>
      </c>
      <c r="G186" s="67">
        <v>12</v>
      </c>
      <c r="H186" s="67">
        <v>12</v>
      </c>
      <c r="I186" s="65"/>
    </row>
    <row r="187" spans="1:9">
      <c r="A187" s="59" t="s">
        <v>7</v>
      </c>
      <c r="B187" s="61" t="s">
        <v>342</v>
      </c>
      <c r="C187" s="65" t="s">
        <v>30</v>
      </c>
      <c r="D187" s="72">
        <v>96</v>
      </c>
      <c r="E187" s="74" t="s">
        <v>216</v>
      </c>
      <c r="F187" s="68">
        <v>0.91666666666666663</v>
      </c>
      <c r="G187" s="67">
        <v>1</v>
      </c>
      <c r="H187" s="67">
        <v>1</v>
      </c>
      <c r="I187" s="65"/>
    </row>
    <row r="188" spans="1:9">
      <c r="A188" s="59" t="s">
        <v>7</v>
      </c>
      <c r="B188" s="61" t="s">
        <v>347</v>
      </c>
      <c r="C188" s="65" t="s">
        <v>29</v>
      </c>
      <c r="D188" s="72">
        <v>48</v>
      </c>
      <c r="E188" s="74" t="s">
        <v>216</v>
      </c>
      <c r="F188" s="68">
        <v>0.91666666666666663</v>
      </c>
      <c r="G188" s="67">
        <v>1</v>
      </c>
      <c r="H188" s="67">
        <v>1</v>
      </c>
      <c r="I188" s="65"/>
    </row>
    <row r="189" spans="1:9">
      <c r="A189" s="59" t="s">
        <v>7</v>
      </c>
      <c r="B189" s="61" t="s">
        <v>28</v>
      </c>
      <c r="C189" s="65" t="s">
        <v>27</v>
      </c>
      <c r="D189" s="72">
        <v>208</v>
      </c>
      <c r="E189" s="74" t="s">
        <v>216</v>
      </c>
      <c r="F189" s="67">
        <v>0.91666666666666663</v>
      </c>
      <c r="G189" s="67">
        <v>1</v>
      </c>
      <c r="H189" s="67">
        <v>1</v>
      </c>
      <c r="I189" s="65"/>
    </row>
    <row r="190" spans="1:9">
      <c r="A190" s="59" t="s">
        <v>7</v>
      </c>
      <c r="B190" s="61" t="s">
        <v>26</v>
      </c>
      <c r="C190" s="65" t="s">
        <v>25</v>
      </c>
      <c r="D190" s="72">
        <v>1632</v>
      </c>
      <c r="E190" s="74" t="s">
        <v>216</v>
      </c>
      <c r="F190" s="67">
        <v>0.91666666666666663</v>
      </c>
      <c r="G190" s="67">
        <v>1</v>
      </c>
      <c r="H190" s="67">
        <v>1</v>
      </c>
      <c r="I190" s="65"/>
    </row>
    <row r="191" spans="1:9">
      <c r="A191" s="59" t="s">
        <v>7</v>
      </c>
      <c r="B191" s="61" t="s">
        <v>23</v>
      </c>
      <c r="C191" s="65" t="s">
        <v>22</v>
      </c>
      <c r="D191" s="72">
        <v>88</v>
      </c>
      <c r="E191" s="74" t="s">
        <v>216</v>
      </c>
      <c r="F191" s="67">
        <v>11</v>
      </c>
      <c r="G191" s="67">
        <v>12</v>
      </c>
      <c r="H191" s="67">
        <v>12</v>
      </c>
      <c r="I191" s="65"/>
    </row>
    <row r="192" spans="1:9">
      <c r="A192" s="59" t="s">
        <v>7</v>
      </c>
      <c r="B192" s="61" t="s">
        <v>21</v>
      </c>
      <c r="C192" s="65" t="s">
        <v>20</v>
      </c>
      <c r="D192" s="72">
        <v>205</v>
      </c>
      <c r="E192" s="74" t="s">
        <v>216</v>
      </c>
      <c r="F192" s="67">
        <v>11</v>
      </c>
      <c r="G192" s="67">
        <v>12</v>
      </c>
      <c r="H192" s="67">
        <v>12</v>
      </c>
      <c r="I192" s="65"/>
    </row>
    <row r="193" spans="1:9">
      <c r="A193" s="59" t="s">
        <v>7</v>
      </c>
      <c r="B193" s="61" t="s">
        <v>346</v>
      </c>
      <c r="C193" s="65" t="s">
        <v>19</v>
      </c>
      <c r="D193" s="72">
        <v>23</v>
      </c>
      <c r="E193" s="74" t="s">
        <v>216</v>
      </c>
      <c r="F193" s="68">
        <v>0.91666666666666663</v>
      </c>
      <c r="G193" s="67">
        <v>1</v>
      </c>
      <c r="H193" s="67">
        <v>1</v>
      </c>
      <c r="I193" s="65"/>
    </row>
    <row r="194" spans="1:9">
      <c r="A194" s="59" t="s">
        <v>7</v>
      </c>
      <c r="B194" s="61" t="s">
        <v>348</v>
      </c>
      <c r="C194" s="65" t="s">
        <v>17</v>
      </c>
      <c r="D194" s="72">
        <v>30</v>
      </c>
      <c r="E194" s="74" t="s">
        <v>216</v>
      </c>
      <c r="F194" s="68">
        <v>0.91666666666666663</v>
      </c>
      <c r="G194" s="67">
        <v>1</v>
      </c>
      <c r="H194" s="67">
        <v>1</v>
      </c>
      <c r="I194" s="65"/>
    </row>
    <row r="195" spans="1:9">
      <c r="A195" s="59" t="s">
        <v>7</v>
      </c>
      <c r="B195" s="61" t="s">
        <v>16</v>
      </c>
      <c r="C195" s="65" t="s">
        <v>15</v>
      </c>
      <c r="D195" s="72">
        <v>1447</v>
      </c>
      <c r="E195" s="74" t="s">
        <v>216</v>
      </c>
      <c r="F195" s="68">
        <v>0.91666666666666663</v>
      </c>
      <c r="G195" s="67">
        <v>1</v>
      </c>
      <c r="H195" s="67">
        <v>1</v>
      </c>
      <c r="I195" s="65"/>
    </row>
    <row r="196" spans="1:9">
      <c r="A196" s="59" t="s">
        <v>7</v>
      </c>
      <c r="B196" s="61" t="s">
        <v>14</v>
      </c>
      <c r="C196" s="65" t="s">
        <v>13</v>
      </c>
      <c r="D196" s="72">
        <v>48</v>
      </c>
      <c r="E196" s="74" t="s">
        <v>216</v>
      </c>
      <c r="F196" s="68">
        <v>0.91666666666666663</v>
      </c>
      <c r="G196" s="67">
        <v>1</v>
      </c>
      <c r="H196" s="67">
        <v>1</v>
      </c>
      <c r="I196" s="65"/>
    </row>
    <row r="197" spans="1:9">
      <c r="A197" s="59" t="s">
        <v>7</v>
      </c>
      <c r="B197" s="61" t="s">
        <v>12</v>
      </c>
      <c r="C197" s="65" t="s">
        <v>11</v>
      </c>
      <c r="D197" s="67">
        <v>3</v>
      </c>
      <c r="E197" s="74" t="s">
        <v>216</v>
      </c>
      <c r="F197" s="67">
        <v>0.91666666666666663</v>
      </c>
      <c r="G197" s="67">
        <v>1</v>
      </c>
      <c r="H197" s="67">
        <v>1</v>
      </c>
      <c r="I197" s="65"/>
    </row>
    <row r="198" spans="1:9">
      <c r="A198" s="59" t="s">
        <v>7</v>
      </c>
      <c r="B198" s="61" t="s">
        <v>9</v>
      </c>
      <c r="C198" s="65" t="s">
        <v>8</v>
      </c>
      <c r="D198" s="72">
        <v>2784</v>
      </c>
      <c r="E198" s="74" t="s">
        <v>216</v>
      </c>
      <c r="F198" s="67">
        <v>0.91666666666666663</v>
      </c>
      <c r="G198" s="67">
        <v>1</v>
      </c>
      <c r="H198" s="67">
        <v>1</v>
      </c>
      <c r="I198" s="65"/>
    </row>
  </sheetData>
  <autoFilter ref="A1:I198"/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10" id="{BD47D792-3E22-48DA-8A86-A9B0794191C9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E2:E57</xm:sqref>
        </x14:conditionalFormatting>
        <x14:conditionalFormatting xmlns:xm="http://schemas.microsoft.com/office/excel/2006/main">
          <x14:cfRule type="iconSet" priority="20" id="{06D4AD4B-6A31-4038-8627-65146E23EE73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E58</xm:sqref>
        </x14:conditionalFormatting>
        <x14:conditionalFormatting xmlns:xm="http://schemas.microsoft.com/office/excel/2006/main">
          <x14:cfRule type="iconSet" priority="21" id="{7014E0DD-A478-4914-8B80-5467A23C5972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E59 E61:E198</xm:sqref>
        </x14:conditionalFormatting>
        <x14:conditionalFormatting xmlns:xm="http://schemas.microsoft.com/office/excel/2006/main">
          <x14:cfRule type="iconSet" priority="18" id="{4818DDEA-F3E7-49DA-AAD2-36BCE1FA3817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E60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90"/>
  <sheetViews>
    <sheetView tabSelected="1" zoomScale="80" zoomScaleNormal="80" workbookViewId="0">
      <selection activeCell="A9" sqref="A9"/>
    </sheetView>
  </sheetViews>
  <sheetFormatPr defaultColWidth="8.7265625" defaultRowHeight="13"/>
  <cols>
    <col min="1" max="1" width="35.453125" style="55" customWidth="1"/>
    <col min="2" max="2" width="55.81640625" style="55" bestFit="1" customWidth="1"/>
    <col min="3" max="3" width="10.90625" style="55" bestFit="1" customWidth="1"/>
    <col min="4" max="4" width="6.7265625" style="56" bestFit="1" customWidth="1"/>
    <col min="5" max="5" width="8" style="57" customWidth="1"/>
    <col min="6" max="6" width="10.81640625" style="55" customWidth="1"/>
    <col min="7" max="16384" width="8.7265625" style="55"/>
  </cols>
  <sheetData>
    <row r="1" spans="1:6" ht="66.5" customHeight="1">
      <c r="A1" s="58" t="s">
        <v>183</v>
      </c>
      <c r="B1" s="58" t="s">
        <v>181</v>
      </c>
      <c r="C1" s="58" t="s">
        <v>180</v>
      </c>
      <c r="D1" s="58" t="s">
        <v>178</v>
      </c>
      <c r="E1" s="58" t="s">
        <v>354</v>
      </c>
      <c r="F1" s="58" t="s">
        <v>316</v>
      </c>
    </row>
    <row r="2" spans="1:6" ht="14.5">
      <c r="A2" s="76" t="s">
        <v>149</v>
      </c>
      <c r="B2" s="61" t="s">
        <v>270</v>
      </c>
      <c r="C2" s="77" t="s">
        <v>154</v>
      </c>
      <c r="D2" s="78">
        <v>50</v>
      </c>
      <c r="E2" s="74" t="s">
        <v>216</v>
      </c>
      <c r="F2" s="67">
        <v>24</v>
      </c>
    </row>
    <row r="3" spans="1:6" ht="14.5">
      <c r="A3" s="76" t="s">
        <v>149</v>
      </c>
      <c r="B3" s="61" t="s">
        <v>283</v>
      </c>
      <c r="C3" s="77" t="s">
        <v>238</v>
      </c>
      <c r="D3" s="78">
        <v>1</v>
      </c>
      <c r="E3" s="74" t="s">
        <v>216</v>
      </c>
      <c r="F3" s="67">
        <v>1</v>
      </c>
    </row>
    <row r="4" spans="1:6" ht="14.5">
      <c r="A4" s="76" t="s">
        <v>149</v>
      </c>
      <c r="B4" s="61" t="s">
        <v>284</v>
      </c>
      <c r="C4" s="77" t="s">
        <v>239</v>
      </c>
      <c r="D4" s="78">
        <v>100</v>
      </c>
      <c r="E4" s="74" t="s">
        <v>216</v>
      </c>
      <c r="F4" s="67">
        <v>1</v>
      </c>
    </row>
    <row r="5" spans="1:6" ht="14.5">
      <c r="A5" s="76" t="s">
        <v>149</v>
      </c>
      <c r="B5" s="61" t="s">
        <v>286</v>
      </c>
      <c r="C5" s="77" t="s">
        <v>241</v>
      </c>
      <c r="D5" s="78">
        <v>2</v>
      </c>
      <c r="E5" s="74" t="s">
        <v>216</v>
      </c>
      <c r="F5" s="67">
        <v>1</v>
      </c>
    </row>
    <row r="6" spans="1:6" ht="14.5">
      <c r="A6" s="76" t="s">
        <v>149</v>
      </c>
      <c r="B6" s="61" t="s">
        <v>295</v>
      </c>
      <c r="C6" s="77" t="s">
        <v>251</v>
      </c>
      <c r="D6" s="79">
        <v>1</v>
      </c>
      <c r="E6" s="74" t="s">
        <v>216</v>
      </c>
      <c r="F6" s="67">
        <v>1</v>
      </c>
    </row>
    <row r="7" spans="1:6" ht="72.5">
      <c r="A7" s="76" t="s">
        <v>331</v>
      </c>
      <c r="B7" s="61" t="s">
        <v>300</v>
      </c>
      <c r="C7" s="77" t="s">
        <v>256</v>
      </c>
      <c r="D7" s="78">
        <v>1000</v>
      </c>
      <c r="E7" s="74" t="s">
        <v>216</v>
      </c>
      <c r="F7" s="67">
        <v>24</v>
      </c>
    </row>
    <row r="8" spans="1:6" ht="43.5">
      <c r="A8" s="76" t="s">
        <v>358</v>
      </c>
      <c r="B8" s="61" t="s">
        <v>5</v>
      </c>
      <c r="C8" s="77" t="s">
        <v>4</v>
      </c>
      <c r="D8" s="78">
        <v>100</v>
      </c>
      <c r="E8" s="74" t="s">
        <v>216</v>
      </c>
      <c r="F8" s="67">
        <v>24</v>
      </c>
    </row>
    <row r="9" spans="1:6" ht="43.5">
      <c r="A9" s="76" t="s">
        <v>358</v>
      </c>
      <c r="B9" s="61" t="s">
        <v>327</v>
      </c>
      <c r="C9" s="77" t="s">
        <v>328</v>
      </c>
      <c r="D9" s="78">
        <v>10</v>
      </c>
      <c r="E9" s="74" t="s">
        <v>216</v>
      </c>
      <c r="F9" s="67">
        <v>24</v>
      </c>
    </row>
    <row r="10" spans="1:6" ht="58">
      <c r="A10" s="76" t="s">
        <v>321</v>
      </c>
      <c r="B10" s="61" t="s">
        <v>2</v>
      </c>
      <c r="C10" s="77" t="s">
        <v>1</v>
      </c>
      <c r="D10" s="78">
        <v>100</v>
      </c>
      <c r="E10" s="74" t="s">
        <v>216</v>
      </c>
      <c r="F10" s="67">
        <v>24</v>
      </c>
    </row>
    <row r="11" spans="1:6" ht="58">
      <c r="A11" s="76" t="s">
        <v>321</v>
      </c>
      <c r="B11" s="61" t="s">
        <v>322</v>
      </c>
      <c r="C11" s="77" t="s">
        <v>323</v>
      </c>
      <c r="D11" s="78">
        <v>10</v>
      </c>
      <c r="E11" s="74" t="s">
        <v>216</v>
      </c>
      <c r="F11" s="67">
        <v>24</v>
      </c>
    </row>
    <row r="12" spans="1:6" ht="43.5">
      <c r="A12" s="76" t="s">
        <v>307</v>
      </c>
      <c r="B12" s="61" t="s">
        <v>296</v>
      </c>
      <c r="C12" s="77" t="s">
        <v>252</v>
      </c>
      <c r="D12" s="78">
        <v>100</v>
      </c>
      <c r="E12" s="74" t="s">
        <v>216</v>
      </c>
      <c r="F12" s="67">
        <v>1</v>
      </c>
    </row>
    <row r="13" spans="1:6" ht="43.5">
      <c r="A13" s="76" t="s">
        <v>330</v>
      </c>
      <c r="B13" s="61" t="s">
        <v>120</v>
      </c>
      <c r="C13" s="77" t="s">
        <v>119</v>
      </c>
      <c r="D13" s="78">
        <v>10</v>
      </c>
      <c r="E13" s="74" t="s">
        <v>216</v>
      </c>
      <c r="F13" s="67">
        <v>1</v>
      </c>
    </row>
    <row r="14" spans="1:6" ht="29">
      <c r="A14" s="76" t="s">
        <v>311</v>
      </c>
      <c r="B14" s="61" t="s">
        <v>116</v>
      </c>
      <c r="C14" s="77" t="s">
        <v>115</v>
      </c>
      <c r="D14" s="78">
        <v>5000</v>
      </c>
      <c r="E14" s="74" t="s">
        <v>216</v>
      </c>
      <c r="F14" s="67">
        <v>1</v>
      </c>
    </row>
    <row r="15" spans="1:6" ht="14.5">
      <c r="A15" s="76" t="s">
        <v>301</v>
      </c>
      <c r="B15" s="61" t="s">
        <v>285</v>
      </c>
      <c r="C15" s="77" t="s">
        <v>240</v>
      </c>
      <c r="D15" s="78">
        <v>100</v>
      </c>
      <c r="E15" s="74" t="s">
        <v>216</v>
      </c>
      <c r="F15" s="67">
        <v>1</v>
      </c>
    </row>
    <row r="16" spans="1:6" ht="29">
      <c r="A16" s="76" t="s">
        <v>310</v>
      </c>
      <c r="B16" s="61" t="s">
        <v>118</v>
      </c>
      <c r="C16" s="77" t="s">
        <v>117</v>
      </c>
      <c r="D16" s="78">
        <v>7000</v>
      </c>
      <c r="E16" s="74" t="s">
        <v>216</v>
      </c>
      <c r="F16" s="67">
        <v>1</v>
      </c>
    </row>
    <row r="17" spans="1:6" ht="14.5">
      <c r="A17" s="76" t="s">
        <v>350</v>
      </c>
      <c r="B17" s="61" t="s">
        <v>158</v>
      </c>
      <c r="C17" s="77" t="s">
        <v>157</v>
      </c>
      <c r="D17" s="78">
        <v>50</v>
      </c>
      <c r="E17" s="74" t="s">
        <v>216</v>
      </c>
      <c r="F17" s="67">
        <v>1</v>
      </c>
    </row>
    <row r="18" spans="1:6" ht="14.5">
      <c r="A18" s="76" t="s">
        <v>303</v>
      </c>
      <c r="B18" s="61" t="s">
        <v>288</v>
      </c>
      <c r="C18" s="77" t="s">
        <v>243</v>
      </c>
      <c r="D18" s="78">
        <v>2</v>
      </c>
      <c r="E18" s="74" t="s">
        <v>216</v>
      </c>
      <c r="F18" s="67">
        <v>1</v>
      </c>
    </row>
    <row r="19" spans="1:6" ht="14.5">
      <c r="A19" s="76" t="s">
        <v>302</v>
      </c>
      <c r="B19" s="61" t="s">
        <v>289</v>
      </c>
      <c r="C19" s="77" t="s">
        <v>244</v>
      </c>
      <c r="D19" s="78">
        <v>2</v>
      </c>
      <c r="E19" s="74" t="s">
        <v>216</v>
      </c>
      <c r="F19" s="67">
        <v>1</v>
      </c>
    </row>
    <row r="20" spans="1:6" ht="14.5">
      <c r="A20" s="76" t="s">
        <v>302</v>
      </c>
      <c r="B20" s="61" t="s">
        <v>292</v>
      </c>
      <c r="C20" s="77" t="s">
        <v>247</v>
      </c>
      <c r="D20" s="78">
        <v>10</v>
      </c>
      <c r="E20" s="74" t="s">
        <v>216</v>
      </c>
      <c r="F20" s="67">
        <v>1</v>
      </c>
    </row>
    <row r="21" spans="1:6" ht="29">
      <c r="A21" s="76" t="s">
        <v>306</v>
      </c>
      <c r="B21" s="61" t="s">
        <v>160</v>
      </c>
      <c r="C21" s="77" t="s">
        <v>159</v>
      </c>
      <c r="D21" s="78">
        <v>100</v>
      </c>
      <c r="E21" s="74" t="s">
        <v>216</v>
      </c>
      <c r="F21" s="67">
        <v>1</v>
      </c>
    </row>
    <row r="22" spans="1:6" ht="29">
      <c r="A22" s="76" t="s">
        <v>309</v>
      </c>
      <c r="B22" s="61" t="s">
        <v>298</v>
      </c>
      <c r="C22" s="77" t="s">
        <v>254</v>
      </c>
      <c r="D22" s="78">
        <v>100</v>
      </c>
      <c r="E22" s="74" t="s">
        <v>216</v>
      </c>
      <c r="F22" s="67">
        <v>1</v>
      </c>
    </row>
    <row r="23" spans="1:6" ht="14.5">
      <c r="A23" s="76" t="s">
        <v>301</v>
      </c>
      <c r="B23" s="61" t="s">
        <v>271</v>
      </c>
      <c r="C23" s="77" t="s">
        <v>121</v>
      </c>
      <c r="D23" s="78">
        <v>100</v>
      </c>
      <c r="E23" s="74" t="s">
        <v>216</v>
      </c>
      <c r="F23" s="67">
        <v>24</v>
      </c>
    </row>
    <row r="24" spans="1:6" ht="14.5">
      <c r="A24" s="76" t="s">
        <v>301</v>
      </c>
      <c r="B24" s="61" t="s">
        <v>272</v>
      </c>
      <c r="C24" s="77" t="s">
        <v>231</v>
      </c>
      <c r="D24" s="78">
        <v>100</v>
      </c>
      <c r="E24" s="74" t="s">
        <v>216</v>
      </c>
      <c r="F24" s="67">
        <v>24</v>
      </c>
    </row>
    <row r="25" spans="1:6" ht="14.5">
      <c r="A25" s="76" t="s">
        <v>351</v>
      </c>
      <c r="B25" s="61" t="s">
        <v>293</v>
      </c>
      <c r="C25" s="77" t="s">
        <v>249</v>
      </c>
      <c r="D25" s="78">
        <v>10</v>
      </c>
      <c r="E25" s="74" t="s">
        <v>216</v>
      </c>
      <c r="F25" s="67">
        <v>1</v>
      </c>
    </row>
    <row r="26" spans="1:6" ht="14.5">
      <c r="A26" s="76" t="s">
        <v>303</v>
      </c>
      <c r="B26" s="80" t="s">
        <v>290</v>
      </c>
      <c r="C26" s="80" t="s">
        <v>245</v>
      </c>
      <c r="D26" s="81">
        <v>2</v>
      </c>
      <c r="E26" s="82" t="s">
        <v>216</v>
      </c>
      <c r="F26" s="80">
        <v>1</v>
      </c>
    </row>
    <row r="27" spans="1:6" ht="14.5">
      <c r="A27" s="76" t="s">
        <v>308</v>
      </c>
      <c r="B27" s="61" t="s">
        <v>297</v>
      </c>
      <c r="C27" s="77" t="s">
        <v>253</v>
      </c>
      <c r="D27" s="83">
        <v>100</v>
      </c>
      <c r="E27" s="74" t="s">
        <v>216</v>
      </c>
      <c r="F27" s="67">
        <v>1</v>
      </c>
    </row>
    <row r="28" spans="1:6" ht="29">
      <c r="A28" s="76" t="s">
        <v>324</v>
      </c>
      <c r="B28" s="61" t="s">
        <v>325</v>
      </c>
      <c r="C28" s="77" t="s">
        <v>326</v>
      </c>
      <c r="D28" s="78">
        <v>10</v>
      </c>
      <c r="E28" s="74" t="s">
        <v>216</v>
      </c>
      <c r="F28" s="67">
        <v>24</v>
      </c>
    </row>
    <row r="29" spans="1:6" ht="14.5">
      <c r="A29" s="76" t="s">
        <v>352</v>
      </c>
      <c r="B29" s="61" t="s">
        <v>287</v>
      </c>
      <c r="C29" s="77" t="s">
        <v>242</v>
      </c>
      <c r="D29" s="78">
        <v>2</v>
      </c>
      <c r="E29" s="74" t="s">
        <v>216</v>
      </c>
      <c r="F29" s="67">
        <v>1</v>
      </c>
    </row>
    <row r="30" spans="1:6" ht="14.5">
      <c r="A30" s="76" t="s">
        <v>353</v>
      </c>
      <c r="B30" s="61" t="s">
        <v>71</v>
      </c>
      <c r="C30" s="77" t="s">
        <v>70</v>
      </c>
      <c r="D30" s="78">
        <v>18</v>
      </c>
      <c r="E30" s="74" t="s">
        <v>216</v>
      </c>
      <c r="F30" s="67">
        <v>24</v>
      </c>
    </row>
    <row r="31" spans="1:6" ht="14.5">
      <c r="A31" s="76" t="s">
        <v>312</v>
      </c>
      <c r="B31" s="61" t="s">
        <v>203</v>
      </c>
      <c r="C31" s="77" t="s">
        <v>202</v>
      </c>
      <c r="D31" s="78">
        <v>3</v>
      </c>
      <c r="E31" s="74" t="s">
        <v>216</v>
      </c>
      <c r="F31" s="67">
        <v>36</v>
      </c>
    </row>
    <row r="32" spans="1:6" ht="14.5">
      <c r="A32" s="76" t="s">
        <v>112</v>
      </c>
      <c r="B32" s="61" t="s">
        <v>124</v>
      </c>
      <c r="C32" s="77" t="s">
        <v>123</v>
      </c>
      <c r="D32" s="84">
        <v>200</v>
      </c>
      <c r="E32" s="74" t="s">
        <v>216</v>
      </c>
      <c r="F32" s="67">
        <v>24</v>
      </c>
    </row>
    <row r="33" spans="1:6" ht="14.5">
      <c r="A33" s="76" t="s">
        <v>305</v>
      </c>
      <c r="B33" s="61" t="s">
        <v>294</v>
      </c>
      <c r="C33" s="77" t="s">
        <v>250</v>
      </c>
      <c r="D33" s="78">
        <v>100</v>
      </c>
      <c r="E33" s="74" t="s">
        <v>216</v>
      </c>
      <c r="F33" s="67">
        <v>1</v>
      </c>
    </row>
    <row r="34" spans="1:6" ht="14.5">
      <c r="A34" s="76" t="s">
        <v>332</v>
      </c>
      <c r="B34" s="61" t="s">
        <v>109</v>
      </c>
      <c r="C34" s="77" t="s">
        <v>108</v>
      </c>
      <c r="D34" s="78">
        <v>10</v>
      </c>
      <c r="E34" s="74" t="s">
        <v>216</v>
      </c>
      <c r="F34" s="67">
        <v>24</v>
      </c>
    </row>
    <row r="35" spans="1:6" ht="14.5">
      <c r="A35" s="76" t="s">
        <v>104</v>
      </c>
      <c r="B35" s="61" t="s">
        <v>106</v>
      </c>
      <c r="C35" s="77" t="s">
        <v>105</v>
      </c>
      <c r="D35" s="79">
        <v>5</v>
      </c>
      <c r="E35" s="74" t="s">
        <v>216</v>
      </c>
      <c r="F35" s="67">
        <v>1</v>
      </c>
    </row>
    <row r="36" spans="1:6" ht="14.5">
      <c r="A36" s="76" t="s">
        <v>87</v>
      </c>
      <c r="B36" s="61" t="s">
        <v>101</v>
      </c>
      <c r="C36" s="77" t="s">
        <v>100</v>
      </c>
      <c r="D36" s="78">
        <v>500</v>
      </c>
      <c r="E36" s="74" t="s">
        <v>216</v>
      </c>
      <c r="F36" s="67">
        <v>24</v>
      </c>
    </row>
    <row r="37" spans="1:6" ht="14.5">
      <c r="A37" s="76" t="s">
        <v>87</v>
      </c>
      <c r="B37" s="61" t="s">
        <v>291</v>
      </c>
      <c r="C37" s="77" t="s">
        <v>246</v>
      </c>
      <c r="D37" s="85">
        <v>10</v>
      </c>
      <c r="E37" s="74" t="s">
        <v>216</v>
      </c>
      <c r="F37" s="67">
        <v>1</v>
      </c>
    </row>
    <row r="38" spans="1:6" ht="14.5">
      <c r="A38" s="76" t="s">
        <v>329</v>
      </c>
      <c r="B38" s="61" t="s">
        <v>93</v>
      </c>
      <c r="C38" s="77" t="s">
        <v>92</v>
      </c>
      <c r="D38" s="78"/>
      <c r="E38" s="74" t="s">
        <v>216</v>
      </c>
      <c r="F38" s="67">
        <v>1</v>
      </c>
    </row>
    <row r="39" spans="1:6" ht="14.5">
      <c r="A39" s="76" t="s">
        <v>304</v>
      </c>
      <c r="B39" s="61" t="s">
        <v>18</v>
      </c>
      <c r="C39" s="77" t="s">
        <v>248</v>
      </c>
      <c r="D39" s="78">
        <v>10</v>
      </c>
      <c r="E39" s="74" t="s">
        <v>216</v>
      </c>
      <c r="F39" s="67">
        <v>1</v>
      </c>
    </row>
    <row r="40" spans="1:6" ht="14.5">
      <c r="A40" s="76" t="s">
        <v>53</v>
      </c>
      <c r="B40" s="61" t="s">
        <v>66</v>
      </c>
      <c r="C40" s="77" t="s">
        <v>65</v>
      </c>
      <c r="D40" s="86">
        <v>8800</v>
      </c>
      <c r="E40" s="74" t="s">
        <v>216</v>
      </c>
      <c r="F40" s="67">
        <v>24</v>
      </c>
    </row>
    <row r="41" spans="1:6" ht="14.5">
      <c r="A41" s="76" t="s">
        <v>53</v>
      </c>
      <c r="B41" s="61" t="s">
        <v>315</v>
      </c>
      <c r="C41" s="77" t="s">
        <v>313</v>
      </c>
      <c r="D41" s="78">
        <v>1000</v>
      </c>
      <c r="E41" s="74" t="s">
        <v>216</v>
      </c>
      <c r="F41" s="67">
        <v>24</v>
      </c>
    </row>
    <row r="42" spans="1:6" ht="14.5">
      <c r="A42" s="76" t="s">
        <v>53</v>
      </c>
      <c r="B42" s="61" t="s">
        <v>58</v>
      </c>
      <c r="C42" s="77" t="s">
        <v>57</v>
      </c>
      <c r="D42" s="78">
        <v>1500</v>
      </c>
      <c r="E42" s="74" t="s">
        <v>216</v>
      </c>
      <c r="F42" s="67">
        <v>24</v>
      </c>
    </row>
    <row r="43" spans="1:6" ht="14.5">
      <c r="A43" s="76" t="s">
        <v>7</v>
      </c>
      <c r="B43" s="61" t="s">
        <v>299</v>
      </c>
      <c r="C43" s="77" t="s">
        <v>255</v>
      </c>
      <c r="D43" s="78">
        <v>1</v>
      </c>
      <c r="E43" s="74" t="s">
        <v>216</v>
      </c>
      <c r="F43" s="67">
        <v>1</v>
      </c>
    </row>
    <row r="44" spans="1:6" ht="14.5">
      <c r="A44" s="76" t="s">
        <v>7</v>
      </c>
      <c r="B44" s="61" t="s">
        <v>45</v>
      </c>
      <c r="C44" s="77" t="s">
        <v>44</v>
      </c>
      <c r="D44" s="78">
        <v>10</v>
      </c>
      <c r="E44" s="74" t="s">
        <v>216</v>
      </c>
      <c r="F44" s="67">
        <v>24</v>
      </c>
    </row>
    <row r="45" spans="1:6" ht="14.5">
      <c r="A45" s="87" t="s">
        <v>7</v>
      </c>
      <c r="B45" s="61" t="s">
        <v>43</v>
      </c>
      <c r="C45" s="77" t="s">
        <v>42</v>
      </c>
      <c r="D45" s="79">
        <v>70</v>
      </c>
      <c r="E45" s="74" t="s">
        <v>216</v>
      </c>
      <c r="F45" s="67">
        <v>24</v>
      </c>
    </row>
    <row r="46" spans="1:6" ht="14.5">
      <c r="A46" s="76" t="s">
        <v>7</v>
      </c>
      <c r="B46" s="61" t="s">
        <v>333</v>
      </c>
      <c r="C46" s="77" t="s">
        <v>334</v>
      </c>
      <c r="D46" s="78">
        <v>1</v>
      </c>
      <c r="E46" s="74" t="s">
        <v>216</v>
      </c>
      <c r="F46" s="67">
        <v>24</v>
      </c>
    </row>
    <row r="47" spans="1:6" ht="14.5">
      <c r="A47" s="76" t="s">
        <v>7</v>
      </c>
      <c r="B47" s="61" t="s">
        <v>41</v>
      </c>
      <c r="C47" s="77" t="s">
        <v>40</v>
      </c>
      <c r="D47" s="78">
        <v>50</v>
      </c>
      <c r="E47" s="74" t="s">
        <v>216</v>
      </c>
      <c r="F47" s="67">
        <v>24</v>
      </c>
    </row>
    <row r="48" spans="1:6" ht="14.5">
      <c r="A48" s="76" t="s">
        <v>7</v>
      </c>
      <c r="B48" s="61" t="s">
        <v>39</v>
      </c>
      <c r="C48" s="77" t="s">
        <v>38</v>
      </c>
      <c r="D48" s="78">
        <v>2</v>
      </c>
      <c r="E48" s="74" t="s">
        <v>216</v>
      </c>
      <c r="F48" s="67">
        <v>24</v>
      </c>
    </row>
    <row r="49" spans="1:6" ht="14.5">
      <c r="A49" s="76" t="s">
        <v>7</v>
      </c>
      <c r="B49" s="61" t="s">
        <v>37</v>
      </c>
      <c r="C49" s="77" t="s">
        <v>36</v>
      </c>
      <c r="D49" s="78">
        <v>63</v>
      </c>
      <c r="E49" s="74" t="s">
        <v>216</v>
      </c>
      <c r="F49" s="67">
        <v>24</v>
      </c>
    </row>
    <row r="50" spans="1:6" ht="14.5">
      <c r="A50" s="76" t="s">
        <v>7</v>
      </c>
      <c r="B50" s="61" t="s">
        <v>34</v>
      </c>
      <c r="C50" s="77" t="s">
        <v>33</v>
      </c>
      <c r="D50" s="78">
        <v>100</v>
      </c>
      <c r="E50" s="74" t="s">
        <v>216</v>
      </c>
      <c r="F50" s="67">
        <v>24</v>
      </c>
    </row>
    <row r="51" spans="1:6" ht="14.5">
      <c r="A51" s="76" t="s">
        <v>7</v>
      </c>
      <c r="B51" s="61" t="s">
        <v>314</v>
      </c>
      <c r="C51" s="77" t="s">
        <v>6</v>
      </c>
      <c r="D51" s="78">
        <v>1</v>
      </c>
      <c r="E51" s="74" t="s">
        <v>216</v>
      </c>
      <c r="F51" s="67">
        <v>36</v>
      </c>
    </row>
    <row r="52" spans="1:6" ht="14.5">
      <c r="A52" s="76" t="s">
        <v>7</v>
      </c>
      <c r="B52" s="61" t="s">
        <v>335</v>
      </c>
      <c r="C52" s="77" t="s">
        <v>336</v>
      </c>
      <c r="D52" s="78">
        <v>43</v>
      </c>
      <c r="E52" s="74" t="s">
        <v>216</v>
      </c>
      <c r="F52" s="67">
        <v>36</v>
      </c>
    </row>
    <row r="53" spans="1:6" ht="14.5">
      <c r="A53" s="76" t="s">
        <v>7</v>
      </c>
      <c r="B53" s="61" t="s">
        <v>337</v>
      </c>
      <c r="C53" s="77" t="s">
        <v>338</v>
      </c>
      <c r="D53" s="78">
        <v>43</v>
      </c>
      <c r="E53" s="74" t="s">
        <v>216</v>
      </c>
      <c r="F53" s="67">
        <v>36</v>
      </c>
    </row>
    <row r="54" spans="1:6" ht="14.5">
      <c r="A54" s="76" t="s">
        <v>320</v>
      </c>
      <c r="B54" s="61" t="s">
        <v>49</v>
      </c>
      <c r="C54" s="77" t="s">
        <v>48</v>
      </c>
      <c r="D54" s="83">
        <v>9350</v>
      </c>
      <c r="E54" s="74" t="s">
        <v>215</v>
      </c>
      <c r="F54" s="67">
        <v>24</v>
      </c>
    </row>
    <row r="55" spans="1:6" ht="14.5">
      <c r="A55" s="76" t="s">
        <v>320</v>
      </c>
      <c r="B55" s="61" t="s">
        <v>62</v>
      </c>
      <c r="C55" s="77" t="s">
        <v>61</v>
      </c>
      <c r="D55" s="83">
        <v>3500</v>
      </c>
      <c r="E55" s="74" t="s">
        <v>215</v>
      </c>
      <c r="F55" s="67">
        <v>24</v>
      </c>
    </row>
    <row r="56" spans="1:6" ht="14.5">
      <c r="A56" s="76" t="s">
        <v>320</v>
      </c>
      <c r="B56" s="61" t="s">
        <v>257</v>
      </c>
      <c r="C56" s="77" t="s">
        <v>222</v>
      </c>
      <c r="D56" s="83">
        <v>12750</v>
      </c>
      <c r="E56" s="74" t="s">
        <v>215</v>
      </c>
      <c r="F56" s="67">
        <v>24</v>
      </c>
    </row>
    <row r="57" spans="1:6" ht="14.5">
      <c r="A57" s="76" t="s">
        <v>320</v>
      </c>
      <c r="B57" s="61" t="s">
        <v>146</v>
      </c>
      <c r="C57" s="77" t="s">
        <v>76</v>
      </c>
      <c r="D57" s="83">
        <v>90</v>
      </c>
      <c r="E57" s="74" t="s">
        <v>216</v>
      </c>
      <c r="F57" s="67">
        <v>24</v>
      </c>
    </row>
    <row r="58" spans="1:6" ht="14.5">
      <c r="A58" s="76" t="s">
        <v>320</v>
      </c>
      <c r="B58" s="61" t="s">
        <v>258</v>
      </c>
      <c r="C58" s="77" t="s">
        <v>223</v>
      </c>
      <c r="D58" s="83">
        <v>4500</v>
      </c>
      <c r="E58" s="74" t="s">
        <v>216</v>
      </c>
      <c r="F58" s="67">
        <v>24</v>
      </c>
    </row>
    <row r="59" spans="1:6" ht="14.5">
      <c r="A59" s="76" t="s">
        <v>320</v>
      </c>
      <c r="B59" s="61" t="s">
        <v>143</v>
      </c>
      <c r="C59" s="77" t="s">
        <v>142</v>
      </c>
      <c r="D59" s="83">
        <v>2900</v>
      </c>
      <c r="E59" s="74" t="s">
        <v>216</v>
      </c>
      <c r="F59" s="67">
        <v>24</v>
      </c>
    </row>
    <row r="60" spans="1:6" ht="14.5">
      <c r="A60" s="76" t="s">
        <v>320</v>
      </c>
      <c r="B60" s="61" t="s">
        <v>81</v>
      </c>
      <c r="C60" s="77" t="s">
        <v>80</v>
      </c>
      <c r="D60" s="83">
        <v>80</v>
      </c>
      <c r="E60" s="74" t="s">
        <v>216</v>
      </c>
      <c r="F60" s="67">
        <v>24</v>
      </c>
    </row>
    <row r="61" spans="1:6" ht="14.5">
      <c r="A61" s="76" t="s">
        <v>320</v>
      </c>
      <c r="B61" s="61" t="s">
        <v>259</v>
      </c>
      <c r="C61" s="77" t="s">
        <v>224</v>
      </c>
      <c r="D61" s="83">
        <v>5500</v>
      </c>
      <c r="E61" s="74" t="s">
        <v>215</v>
      </c>
      <c r="F61" s="67">
        <v>24</v>
      </c>
    </row>
    <row r="62" spans="1:6" ht="14.5">
      <c r="A62" s="76" t="s">
        <v>320</v>
      </c>
      <c r="B62" s="61" t="s">
        <v>205</v>
      </c>
      <c r="C62" s="77" t="s">
        <v>204</v>
      </c>
      <c r="D62" s="83">
        <v>1500</v>
      </c>
      <c r="E62" s="74" t="s">
        <v>216</v>
      </c>
      <c r="F62" s="67">
        <v>24</v>
      </c>
    </row>
    <row r="63" spans="1:6" ht="14.5">
      <c r="A63" s="76" t="s">
        <v>320</v>
      </c>
      <c r="B63" s="61" t="s">
        <v>75</v>
      </c>
      <c r="C63" s="77" t="s">
        <v>74</v>
      </c>
      <c r="D63" s="78">
        <v>60</v>
      </c>
      <c r="E63" s="74" t="s">
        <v>216</v>
      </c>
      <c r="F63" s="67">
        <v>24</v>
      </c>
    </row>
    <row r="64" spans="1:6" ht="14.5">
      <c r="A64" s="76" t="s">
        <v>320</v>
      </c>
      <c r="B64" s="61" t="s">
        <v>260</v>
      </c>
      <c r="C64" s="77" t="s">
        <v>145</v>
      </c>
      <c r="D64" s="78">
        <v>2500</v>
      </c>
      <c r="E64" s="74" t="s">
        <v>216</v>
      </c>
      <c r="F64" s="67">
        <v>24</v>
      </c>
    </row>
    <row r="65" spans="1:6" ht="14.5">
      <c r="A65" s="76" t="s">
        <v>320</v>
      </c>
      <c r="B65" s="61" t="s">
        <v>261</v>
      </c>
      <c r="C65" s="77" t="s">
        <v>73</v>
      </c>
      <c r="D65" s="78">
        <v>500</v>
      </c>
      <c r="E65" s="74" t="s">
        <v>216</v>
      </c>
      <c r="F65" s="67">
        <v>24</v>
      </c>
    </row>
    <row r="66" spans="1:6" ht="14.5">
      <c r="A66" s="76" t="s">
        <v>320</v>
      </c>
      <c r="B66" s="61" t="s">
        <v>79</v>
      </c>
      <c r="C66" s="77" t="s">
        <v>78</v>
      </c>
      <c r="D66" s="78">
        <v>500</v>
      </c>
      <c r="E66" s="74" t="s">
        <v>216</v>
      </c>
      <c r="F66" s="67">
        <v>24</v>
      </c>
    </row>
    <row r="67" spans="1:6" ht="14.5">
      <c r="A67" s="76" t="s">
        <v>320</v>
      </c>
      <c r="B67" s="61" t="s">
        <v>139</v>
      </c>
      <c r="C67" s="77" t="s">
        <v>138</v>
      </c>
      <c r="D67" s="84">
        <v>1500</v>
      </c>
      <c r="E67" s="74" t="s">
        <v>216</v>
      </c>
      <c r="F67" s="67">
        <v>24</v>
      </c>
    </row>
    <row r="68" spans="1:6" ht="14.5">
      <c r="A68" s="76" t="s">
        <v>320</v>
      </c>
      <c r="B68" s="61" t="s">
        <v>262</v>
      </c>
      <c r="C68" s="77" t="s">
        <v>225</v>
      </c>
      <c r="D68" s="86">
        <v>10000</v>
      </c>
      <c r="E68" s="74" t="s">
        <v>216</v>
      </c>
      <c r="F68" s="67">
        <v>24</v>
      </c>
    </row>
    <row r="69" spans="1:6" ht="14.5">
      <c r="A69" s="76" t="s">
        <v>320</v>
      </c>
      <c r="B69" s="61" t="s">
        <v>263</v>
      </c>
      <c r="C69" s="77" t="s">
        <v>226</v>
      </c>
      <c r="D69" s="78">
        <v>1</v>
      </c>
      <c r="E69" s="74" t="s">
        <v>216</v>
      </c>
      <c r="F69" s="67">
        <v>24</v>
      </c>
    </row>
    <row r="70" spans="1:6" ht="14.5">
      <c r="A70" s="76" t="s">
        <v>320</v>
      </c>
      <c r="B70" s="61" t="s">
        <v>84</v>
      </c>
      <c r="C70" s="77" t="s">
        <v>83</v>
      </c>
      <c r="D70" s="78">
        <v>1400</v>
      </c>
      <c r="E70" s="74" t="s">
        <v>216</v>
      </c>
      <c r="F70" s="67">
        <v>24</v>
      </c>
    </row>
    <row r="71" spans="1:6" ht="14.5">
      <c r="A71" s="76" t="s">
        <v>320</v>
      </c>
      <c r="B71" s="61" t="s">
        <v>264</v>
      </c>
      <c r="C71" s="77" t="s">
        <v>227</v>
      </c>
      <c r="D71" s="84">
        <v>200</v>
      </c>
      <c r="E71" s="74" t="s">
        <v>216</v>
      </c>
      <c r="F71" s="67">
        <v>24</v>
      </c>
    </row>
    <row r="72" spans="1:6" ht="14.5">
      <c r="A72" s="76" t="s">
        <v>320</v>
      </c>
      <c r="B72" s="61" t="s">
        <v>265</v>
      </c>
      <c r="C72" s="77" t="s">
        <v>228</v>
      </c>
      <c r="D72" s="84">
        <v>100</v>
      </c>
      <c r="E72" s="74" t="s">
        <v>216</v>
      </c>
      <c r="F72" s="67">
        <v>24</v>
      </c>
    </row>
    <row r="73" spans="1:6" ht="14.5">
      <c r="A73" s="76" t="s">
        <v>320</v>
      </c>
      <c r="B73" s="61" t="s">
        <v>266</v>
      </c>
      <c r="C73" s="77" t="s">
        <v>229</v>
      </c>
      <c r="D73" s="84">
        <v>75</v>
      </c>
      <c r="E73" s="74" t="s">
        <v>216</v>
      </c>
      <c r="F73" s="67">
        <v>24</v>
      </c>
    </row>
    <row r="74" spans="1:6" ht="14.5">
      <c r="A74" s="76" t="s">
        <v>320</v>
      </c>
      <c r="B74" s="61" t="s">
        <v>267</v>
      </c>
      <c r="C74" s="77" t="s">
        <v>99</v>
      </c>
      <c r="D74" s="84">
        <v>18</v>
      </c>
      <c r="E74" s="74" t="s">
        <v>216</v>
      </c>
      <c r="F74" s="67">
        <v>24</v>
      </c>
    </row>
    <row r="75" spans="1:6" ht="14.5">
      <c r="A75" s="76" t="s">
        <v>320</v>
      </c>
      <c r="B75" s="61" t="s">
        <v>268</v>
      </c>
      <c r="C75" s="77" t="s">
        <v>67</v>
      </c>
      <c r="D75" s="84">
        <v>18</v>
      </c>
      <c r="E75" s="74" t="s">
        <v>216</v>
      </c>
      <c r="F75" s="67">
        <v>24</v>
      </c>
    </row>
    <row r="76" spans="1:6" ht="14.5">
      <c r="A76" s="76" t="s">
        <v>320</v>
      </c>
      <c r="B76" s="61" t="s">
        <v>135</v>
      </c>
      <c r="C76" s="77" t="s">
        <v>134</v>
      </c>
      <c r="D76" s="83">
        <v>300</v>
      </c>
      <c r="E76" s="74" t="s">
        <v>216</v>
      </c>
      <c r="F76" s="67">
        <v>24</v>
      </c>
    </row>
    <row r="77" spans="1:6" ht="14.5">
      <c r="A77" s="76" t="s">
        <v>320</v>
      </c>
      <c r="B77" s="61" t="s">
        <v>269</v>
      </c>
      <c r="C77" s="77" t="s">
        <v>230</v>
      </c>
      <c r="D77" s="79">
        <v>5000</v>
      </c>
      <c r="E77" s="74" t="s">
        <v>216</v>
      </c>
      <c r="F77" s="67">
        <v>24</v>
      </c>
    </row>
    <row r="78" spans="1:6" ht="14.5">
      <c r="A78" s="76" t="s">
        <v>320</v>
      </c>
      <c r="B78" s="61" t="s">
        <v>103</v>
      </c>
      <c r="C78" s="77" t="s">
        <v>102</v>
      </c>
      <c r="D78" s="79">
        <v>66</v>
      </c>
      <c r="E78" s="74" t="s">
        <v>216</v>
      </c>
      <c r="F78" s="67">
        <v>24</v>
      </c>
    </row>
    <row r="79" spans="1:6" ht="14.5">
      <c r="A79" s="76" t="s">
        <v>320</v>
      </c>
      <c r="B79" s="61" t="s">
        <v>128</v>
      </c>
      <c r="C79" s="77" t="s">
        <v>127</v>
      </c>
      <c r="D79" s="78">
        <v>2360</v>
      </c>
      <c r="E79" s="74" t="s">
        <v>216</v>
      </c>
      <c r="F79" s="67">
        <v>24</v>
      </c>
    </row>
    <row r="80" spans="1:6" ht="14.5">
      <c r="A80" s="76" t="s">
        <v>320</v>
      </c>
      <c r="B80" s="61" t="s">
        <v>273</v>
      </c>
      <c r="C80" s="77" t="s">
        <v>130</v>
      </c>
      <c r="D80" s="78">
        <v>2360</v>
      </c>
      <c r="E80" s="74" t="s">
        <v>216</v>
      </c>
      <c r="F80" s="67">
        <v>24</v>
      </c>
    </row>
    <row r="81" spans="1:6" ht="14.5">
      <c r="A81" s="76" t="s">
        <v>320</v>
      </c>
      <c r="B81" s="61" t="s">
        <v>274</v>
      </c>
      <c r="C81" s="77" t="s">
        <v>232</v>
      </c>
      <c r="D81" s="78">
        <v>2360</v>
      </c>
      <c r="E81" s="74" t="s">
        <v>216</v>
      </c>
      <c r="F81" s="67">
        <v>24</v>
      </c>
    </row>
    <row r="82" spans="1:6" ht="14.5">
      <c r="A82" s="76" t="s">
        <v>320</v>
      </c>
      <c r="B82" s="61" t="s">
        <v>275</v>
      </c>
      <c r="C82" s="77" t="s">
        <v>233</v>
      </c>
      <c r="D82" s="78">
        <v>100</v>
      </c>
      <c r="E82" s="74" t="s">
        <v>216</v>
      </c>
      <c r="F82" s="67">
        <v>24</v>
      </c>
    </row>
    <row r="83" spans="1:6" ht="14.5">
      <c r="A83" s="76" t="s">
        <v>320</v>
      </c>
      <c r="B83" s="61" t="s">
        <v>276</v>
      </c>
      <c r="C83" s="77" t="s">
        <v>234</v>
      </c>
      <c r="D83" s="78">
        <v>2360</v>
      </c>
      <c r="E83" s="74" t="s">
        <v>216</v>
      </c>
      <c r="F83" s="67">
        <v>24</v>
      </c>
    </row>
    <row r="84" spans="1:6" ht="14.5">
      <c r="A84" s="76" t="s">
        <v>320</v>
      </c>
      <c r="B84" s="61" t="s">
        <v>277</v>
      </c>
      <c r="C84" s="77" t="s">
        <v>88</v>
      </c>
      <c r="D84" s="78">
        <v>1500</v>
      </c>
      <c r="E84" s="74" t="s">
        <v>216</v>
      </c>
      <c r="F84" s="67">
        <v>24</v>
      </c>
    </row>
    <row r="85" spans="1:6" ht="14.5">
      <c r="A85" s="76" t="s">
        <v>320</v>
      </c>
      <c r="B85" s="61" t="s">
        <v>278</v>
      </c>
      <c r="C85" s="77" t="s">
        <v>85</v>
      </c>
      <c r="D85" s="78">
        <v>100</v>
      </c>
      <c r="E85" s="74" t="s">
        <v>216</v>
      </c>
      <c r="F85" s="67">
        <v>24</v>
      </c>
    </row>
    <row r="86" spans="1:6" ht="14.5">
      <c r="A86" s="76" t="s">
        <v>320</v>
      </c>
      <c r="B86" s="61" t="s">
        <v>279</v>
      </c>
      <c r="C86" s="77" t="s">
        <v>167</v>
      </c>
      <c r="D86" s="78">
        <v>2</v>
      </c>
      <c r="E86" s="74" t="s">
        <v>216</v>
      </c>
      <c r="F86" s="67">
        <v>24</v>
      </c>
    </row>
    <row r="87" spans="1:6" ht="14.5">
      <c r="A87" s="76" t="s">
        <v>320</v>
      </c>
      <c r="B87" s="61" t="s">
        <v>280</v>
      </c>
      <c r="C87" s="77" t="s">
        <v>235</v>
      </c>
      <c r="D87" s="78">
        <v>100</v>
      </c>
      <c r="E87" s="74" t="s">
        <v>216</v>
      </c>
      <c r="F87" s="67">
        <v>24</v>
      </c>
    </row>
    <row r="88" spans="1:6" ht="14.5">
      <c r="A88" s="76" t="s">
        <v>320</v>
      </c>
      <c r="B88" s="61" t="s">
        <v>281</v>
      </c>
      <c r="C88" s="77" t="s">
        <v>236</v>
      </c>
      <c r="D88" s="78">
        <v>100</v>
      </c>
      <c r="E88" s="74" t="s">
        <v>216</v>
      </c>
      <c r="F88" s="67">
        <v>24</v>
      </c>
    </row>
    <row r="89" spans="1:6" ht="14.5">
      <c r="A89" s="76" t="s">
        <v>320</v>
      </c>
      <c r="B89" s="61" t="s">
        <v>282</v>
      </c>
      <c r="C89" s="77" t="s">
        <v>237</v>
      </c>
      <c r="D89" s="78">
        <v>100</v>
      </c>
      <c r="E89" s="74" t="s">
        <v>216</v>
      </c>
      <c r="F89" s="67">
        <v>24</v>
      </c>
    </row>
    <row r="90" spans="1:6" ht="14.5">
      <c r="A90" s="76" t="s">
        <v>320</v>
      </c>
      <c r="B90" s="80" t="s">
        <v>133</v>
      </c>
      <c r="C90" s="80" t="s">
        <v>132</v>
      </c>
      <c r="D90" s="81">
        <v>3860</v>
      </c>
      <c r="E90" s="82" t="s">
        <v>216</v>
      </c>
      <c r="F90" s="80">
        <v>24</v>
      </c>
    </row>
  </sheetData>
  <autoFilter ref="A1:F90"/>
  <sortState ref="A3:F84">
    <sortCondition descending="1" ref="A3:A84"/>
  </sortState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41" id="{B71B1D4D-E17D-47E3-A59F-B3C9927F5EF2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E2:E81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A56"/>
  <sheetViews>
    <sheetView zoomScale="80" zoomScaleNormal="80" workbookViewId="0">
      <selection activeCell="F3" sqref="F3"/>
    </sheetView>
  </sheetViews>
  <sheetFormatPr defaultRowHeight="14.5"/>
  <cols>
    <col min="1" max="1" width="20.7265625" style="1" customWidth="1"/>
    <col min="2" max="2" width="12.6328125" hidden="1" customWidth="1"/>
    <col min="3" max="3" width="45" customWidth="1"/>
    <col min="4" max="4" width="9.1796875" customWidth="1"/>
    <col min="5" max="5" width="9.08984375" hidden="1" customWidth="1"/>
    <col min="6" max="6" width="9.08984375" style="33" customWidth="1"/>
    <col min="7" max="7" width="9.08984375" hidden="1" customWidth="1"/>
    <col min="8" max="8" width="9.08984375" style="42" customWidth="1"/>
    <col min="9" max="9" width="9.08984375" customWidth="1"/>
    <col min="10" max="10" width="10.36328125" hidden="1" customWidth="1"/>
    <col min="11" max="11" width="9.08984375" hidden="1" customWidth="1"/>
    <col min="12" max="14" width="9.08984375" customWidth="1"/>
    <col min="15" max="16" width="14.81640625" hidden="1" customWidth="1"/>
    <col min="17" max="17" width="15.81640625" style="1" hidden="1" customWidth="1"/>
    <col min="18" max="18" width="14.81640625" style="1" hidden="1" customWidth="1"/>
    <col min="19" max="19" width="10.7265625" customWidth="1"/>
    <col min="20" max="21" width="14.81640625" hidden="1" customWidth="1"/>
    <col min="22" max="22" width="12.6328125" customWidth="1"/>
    <col min="23" max="23" width="13.54296875" customWidth="1"/>
    <col min="24" max="24" width="14.26953125" customWidth="1"/>
    <col min="25" max="25" width="8.6328125" bestFit="1" customWidth="1"/>
    <col min="26" max="26" width="6.453125" bestFit="1" customWidth="1"/>
    <col min="27" max="27" width="12.36328125" style="42" bestFit="1" customWidth="1"/>
  </cols>
  <sheetData>
    <row r="1" spans="1:27">
      <c r="O1" s="24">
        <f>SUBTOTAL(9,O3:O56)</f>
        <v>13443492.799999997</v>
      </c>
      <c r="P1" s="24">
        <f>SUBTOTAL(9,P3:P56)</f>
        <v>9860821.1200000029</v>
      </c>
      <c r="Q1" s="24">
        <f>SUBTOTAL(9,Q3:Q56)</f>
        <v>40330478.399999999</v>
      </c>
      <c r="R1" s="24">
        <f>SUBTOTAL(9,R3:R56)</f>
        <v>29582463.360000003</v>
      </c>
      <c r="S1" s="24"/>
      <c r="T1" s="24">
        <f>SUBTOTAL(9,T3:T56)</f>
        <v>14236420.16</v>
      </c>
      <c r="U1" s="24">
        <f>SUBTOTAL(9,U3:U56)</f>
        <v>42709260.479999997</v>
      </c>
      <c r="V1" s="24"/>
      <c r="W1" s="24">
        <f>SUBTOTAL(9,W3:W56)</f>
        <v>9379765.040000001</v>
      </c>
      <c r="X1" s="24">
        <f>SUBTOTAL(9,X3:X56)</f>
        <v>28139295.120000008</v>
      </c>
    </row>
    <row r="2" spans="1:27" ht="42" customHeight="1">
      <c r="A2" s="50" t="s">
        <v>183</v>
      </c>
      <c r="B2" s="31" t="s">
        <v>182</v>
      </c>
      <c r="C2" s="31" t="s">
        <v>181</v>
      </c>
      <c r="D2" s="31" t="s">
        <v>180</v>
      </c>
      <c r="E2" s="31" t="s">
        <v>179</v>
      </c>
      <c r="F2" s="41" t="s">
        <v>178</v>
      </c>
      <c r="G2" s="32" t="s">
        <v>177</v>
      </c>
      <c r="H2" s="31" t="s">
        <v>176</v>
      </c>
      <c r="I2" s="32" t="s">
        <v>175</v>
      </c>
      <c r="J2" s="23" t="s">
        <v>213</v>
      </c>
      <c r="K2" s="23" t="s">
        <v>214</v>
      </c>
      <c r="L2" s="31" t="s">
        <v>174</v>
      </c>
      <c r="M2" s="31" t="s">
        <v>173</v>
      </c>
      <c r="N2" s="31" t="s">
        <v>172</v>
      </c>
      <c r="O2" s="22" t="s">
        <v>209</v>
      </c>
      <c r="P2" s="22" t="s">
        <v>210</v>
      </c>
      <c r="Q2" s="21" t="s">
        <v>211</v>
      </c>
      <c r="R2" s="21" t="s">
        <v>212</v>
      </c>
      <c r="S2" s="20" t="s">
        <v>208</v>
      </c>
      <c r="T2" s="20" t="s">
        <v>171</v>
      </c>
      <c r="U2" s="20" t="s">
        <v>170</v>
      </c>
      <c r="V2" s="19" t="s">
        <v>169</v>
      </c>
      <c r="W2" s="19" t="s">
        <v>217</v>
      </c>
      <c r="X2" s="19" t="s">
        <v>218</v>
      </c>
    </row>
    <row r="3" spans="1:27">
      <c r="A3" s="51" t="s">
        <v>195</v>
      </c>
      <c r="B3" s="8" t="s">
        <v>35</v>
      </c>
      <c r="C3" s="8" t="s">
        <v>133</v>
      </c>
      <c r="D3" s="7" t="s">
        <v>132</v>
      </c>
      <c r="E3" s="7">
        <v>0</v>
      </c>
      <c r="F3" s="34">
        <v>360</v>
      </c>
      <c r="G3" s="28">
        <f t="shared" ref="G3:G13" si="0">IF(E3&gt;F3,-1,IF(E3=F3,0,1))</f>
        <v>1</v>
      </c>
      <c r="H3" s="43" t="s">
        <v>0</v>
      </c>
      <c r="I3" s="27">
        <f t="shared" ref="I3:I34" si="1">IF(H3="Fam1",$AA$4,$AA$5)</f>
        <v>0.32550000000000001</v>
      </c>
      <c r="J3" s="3">
        <v>9.1999999999999993</v>
      </c>
      <c r="K3" s="3">
        <v>6.79</v>
      </c>
      <c r="L3" s="4">
        <v>12</v>
      </c>
      <c r="M3" s="4">
        <v>12</v>
      </c>
      <c r="N3" s="4">
        <v>12</v>
      </c>
      <c r="O3" s="3">
        <f t="shared" ref="O3:O34" si="2">+M3*J3*F3</f>
        <v>39744</v>
      </c>
      <c r="P3" s="3">
        <f t="shared" ref="P3:P34" si="3">+M3*K3*F3</f>
        <v>29332.800000000003</v>
      </c>
      <c r="Q3" s="2">
        <f>+J3*L3*F3+F3*J3*M3+F3*J3*N3</f>
        <v>119232</v>
      </c>
      <c r="R3" s="2">
        <f t="shared" ref="R3:R34" si="4">+K3*L3*F3+F3*K3*M3+F3*K3*N3</f>
        <v>87998.400000000009</v>
      </c>
      <c r="S3" s="3">
        <v>10.199999999999999</v>
      </c>
      <c r="T3" s="3">
        <f t="shared" ref="T3:T34" si="5">+S3*M3*F3</f>
        <v>44064</v>
      </c>
      <c r="U3" s="2">
        <f t="shared" ref="U3:U34" si="6">+S3*L3*F3+F3*S3*M3+F3*S3*N3</f>
        <v>132192</v>
      </c>
      <c r="V3" s="2">
        <f t="shared" ref="V3:V34" si="7">ROUND(S3*(1-I3),2)</f>
        <v>6.88</v>
      </c>
      <c r="W3" s="2">
        <f t="shared" ref="W3:W34" si="8">+V3*M3*F3</f>
        <v>29721.600000000002</v>
      </c>
      <c r="X3" s="2">
        <f t="shared" ref="X3:X34" si="9">+V3*F3*(SUM(L3:N3))</f>
        <v>89164.800000000003</v>
      </c>
      <c r="Y3" s="45" t="s">
        <v>185</v>
      </c>
      <c r="Z3" s="46" t="s">
        <v>184</v>
      </c>
      <c r="AA3" s="46" t="s">
        <v>207</v>
      </c>
    </row>
    <row r="4" spans="1:27">
      <c r="A4" s="51" t="s">
        <v>195</v>
      </c>
      <c r="B4" s="8" t="s">
        <v>35</v>
      </c>
      <c r="C4" s="8" t="s">
        <v>86</v>
      </c>
      <c r="D4" s="7" t="s">
        <v>85</v>
      </c>
      <c r="E4" s="7">
        <v>0</v>
      </c>
      <c r="F4" s="34">
        <v>100</v>
      </c>
      <c r="G4" s="28">
        <f t="shared" si="0"/>
        <v>1</v>
      </c>
      <c r="H4" s="43" t="s">
        <v>0</v>
      </c>
      <c r="I4" s="27">
        <f t="shared" si="1"/>
        <v>0.32550000000000001</v>
      </c>
      <c r="J4" s="3">
        <v>76.5</v>
      </c>
      <c r="K4" s="3">
        <v>56.46</v>
      </c>
      <c r="L4" s="4">
        <v>12</v>
      </c>
      <c r="M4" s="4">
        <v>12</v>
      </c>
      <c r="N4" s="4">
        <v>12</v>
      </c>
      <c r="O4" s="3">
        <f t="shared" si="2"/>
        <v>91800</v>
      </c>
      <c r="P4" s="3">
        <f t="shared" si="3"/>
        <v>67752</v>
      </c>
      <c r="Q4" s="2">
        <f>+J4*L4*F4+F4*J4*M4+F4*J4*N4</f>
        <v>275400</v>
      </c>
      <c r="R4" s="2">
        <f t="shared" si="4"/>
        <v>203256</v>
      </c>
      <c r="S4" s="3">
        <v>85</v>
      </c>
      <c r="T4" s="3">
        <f t="shared" si="5"/>
        <v>102000</v>
      </c>
      <c r="U4" s="2">
        <f t="shared" si="6"/>
        <v>306000</v>
      </c>
      <c r="V4" s="2">
        <f t="shared" si="7"/>
        <v>57.33</v>
      </c>
      <c r="W4" s="2">
        <f t="shared" si="8"/>
        <v>68796</v>
      </c>
      <c r="X4" s="2">
        <f t="shared" si="9"/>
        <v>206388</v>
      </c>
      <c r="Y4" s="47" t="s">
        <v>136</v>
      </c>
      <c r="Z4" s="48">
        <v>0.27550000000000002</v>
      </c>
      <c r="AA4" s="52">
        <v>0.38550000000000001</v>
      </c>
    </row>
    <row r="5" spans="1:27">
      <c r="A5" s="51" t="s">
        <v>195</v>
      </c>
      <c r="B5" s="8" t="s">
        <v>35</v>
      </c>
      <c r="C5" s="8" t="s">
        <v>168</v>
      </c>
      <c r="D5" s="7" t="s">
        <v>167</v>
      </c>
      <c r="E5" s="7">
        <v>0</v>
      </c>
      <c r="F5" s="34">
        <v>1</v>
      </c>
      <c r="G5" s="28">
        <f t="shared" si="0"/>
        <v>1</v>
      </c>
      <c r="H5" s="43" t="s">
        <v>0</v>
      </c>
      <c r="I5" s="27">
        <f t="shared" si="1"/>
        <v>0.32550000000000001</v>
      </c>
      <c r="J5" s="3">
        <v>765.1</v>
      </c>
      <c r="K5" s="3">
        <v>564.64</v>
      </c>
      <c r="L5" s="4">
        <v>12</v>
      </c>
      <c r="M5" s="4">
        <v>12</v>
      </c>
      <c r="N5" s="4">
        <v>12</v>
      </c>
      <c r="O5" s="3">
        <f t="shared" si="2"/>
        <v>9181.2000000000007</v>
      </c>
      <c r="P5" s="3">
        <f t="shared" si="3"/>
        <v>6775.68</v>
      </c>
      <c r="Q5" s="2">
        <f>+J5*L5*F5+F5*J5*M5+F5*J5*N5</f>
        <v>27543.600000000002</v>
      </c>
      <c r="R5" s="2">
        <f t="shared" si="4"/>
        <v>20327.04</v>
      </c>
      <c r="S5" s="3">
        <v>849.2</v>
      </c>
      <c r="T5" s="3">
        <f t="shared" si="5"/>
        <v>10190.400000000001</v>
      </c>
      <c r="U5" s="2">
        <f t="shared" si="6"/>
        <v>30571.200000000004</v>
      </c>
      <c r="V5" s="2">
        <f t="shared" si="7"/>
        <v>572.79</v>
      </c>
      <c r="W5" s="2">
        <f t="shared" si="8"/>
        <v>6873.48</v>
      </c>
      <c r="X5" s="2">
        <f t="shared" si="9"/>
        <v>20620.439999999999</v>
      </c>
      <c r="Y5" s="47" t="s">
        <v>0</v>
      </c>
      <c r="Z5" s="48">
        <v>0.26200000000000001</v>
      </c>
      <c r="AA5" s="52">
        <v>0.32550000000000001</v>
      </c>
    </row>
    <row r="6" spans="1:27">
      <c r="A6" s="51" t="s">
        <v>195</v>
      </c>
      <c r="B6" s="8" t="s">
        <v>35</v>
      </c>
      <c r="C6" s="8" t="s">
        <v>166</v>
      </c>
      <c r="D6" s="7" t="s">
        <v>165</v>
      </c>
      <c r="E6" s="7">
        <v>0</v>
      </c>
      <c r="F6" s="34">
        <v>100</v>
      </c>
      <c r="G6" s="6">
        <f t="shared" si="0"/>
        <v>1</v>
      </c>
      <c r="H6" s="43" t="s">
        <v>0</v>
      </c>
      <c r="I6" s="5">
        <f t="shared" si="1"/>
        <v>0.32550000000000001</v>
      </c>
      <c r="J6" s="3">
        <v>0</v>
      </c>
      <c r="K6" s="3">
        <v>0</v>
      </c>
      <c r="L6" s="4">
        <v>8</v>
      </c>
      <c r="M6" s="4">
        <v>12</v>
      </c>
      <c r="N6" s="4">
        <v>12</v>
      </c>
      <c r="O6" s="3">
        <f t="shared" si="2"/>
        <v>0</v>
      </c>
      <c r="P6" s="3">
        <f t="shared" si="3"/>
        <v>0</v>
      </c>
      <c r="Q6" s="2">
        <f>+J6*(SUM(L6:N6)*F6)</f>
        <v>0</v>
      </c>
      <c r="R6" s="2">
        <f t="shared" si="4"/>
        <v>0</v>
      </c>
      <c r="S6" s="3">
        <v>0</v>
      </c>
      <c r="T6" s="3">
        <f t="shared" si="5"/>
        <v>0</v>
      </c>
      <c r="U6" s="2">
        <f t="shared" si="6"/>
        <v>0</v>
      </c>
      <c r="V6" s="2">
        <f t="shared" si="7"/>
        <v>0</v>
      </c>
      <c r="W6" s="49">
        <f t="shared" si="8"/>
        <v>0</v>
      </c>
      <c r="X6" s="49">
        <f t="shared" si="9"/>
        <v>0</v>
      </c>
    </row>
    <row r="7" spans="1:27">
      <c r="A7" s="51" t="s">
        <v>195</v>
      </c>
      <c r="B7" s="8" t="s">
        <v>3</v>
      </c>
      <c r="C7" s="8" t="s">
        <v>128</v>
      </c>
      <c r="D7" s="7" t="s">
        <v>127</v>
      </c>
      <c r="E7" s="7">
        <v>0</v>
      </c>
      <c r="F7" s="34">
        <f>+F3</f>
        <v>360</v>
      </c>
      <c r="G7" s="28">
        <f t="shared" si="0"/>
        <v>1</v>
      </c>
      <c r="H7" s="43" t="s">
        <v>0</v>
      </c>
      <c r="I7" s="27">
        <f t="shared" si="1"/>
        <v>0.32550000000000001</v>
      </c>
      <c r="J7" s="3">
        <v>3.1</v>
      </c>
      <c r="K7" s="3">
        <v>2.29</v>
      </c>
      <c r="L7" s="4">
        <v>12</v>
      </c>
      <c r="M7" s="4">
        <v>12</v>
      </c>
      <c r="N7" s="4">
        <v>12</v>
      </c>
      <c r="O7" s="3">
        <f t="shared" si="2"/>
        <v>13392.000000000002</v>
      </c>
      <c r="P7" s="3">
        <f t="shared" si="3"/>
        <v>9892.7999999999993</v>
      </c>
      <c r="Q7" s="2">
        <f t="shared" ref="Q7:Q14" si="10">+J7*L7*F7+F7*J7*M7+F7*J7*N7</f>
        <v>40176</v>
      </c>
      <c r="R7" s="2">
        <f t="shared" si="4"/>
        <v>29678.399999999998</v>
      </c>
      <c r="S7" s="3">
        <v>3.4</v>
      </c>
      <c r="T7" s="3">
        <f t="shared" si="5"/>
        <v>14687.999999999998</v>
      </c>
      <c r="U7" s="2">
        <f t="shared" si="6"/>
        <v>44064</v>
      </c>
      <c r="V7" s="2">
        <f t="shared" si="7"/>
        <v>2.29</v>
      </c>
      <c r="W7" s="2">
        <f t="shared" si="8"/>
        <v>9892.7999999999993</v>
      </c>
      <c r="X7" s="2">
        <f t="shared" si="9"/>
        <v>29678.399999999998</v>
      </c>
    </row>
    <row r="8" spans="1:27">
      <c r="A8" s="51" t="s">
        <v>195</v>
      </c>
      <c r="B8" s="8" t="s">
        <v>3</v>
      </c>
      <c r="C8" s="8" t="s">
        <v>131</v>
      </c>
      <c r="D8" s="7" t="s">
        <v>130</v>
      </c>
      <c r="E8" s="7">
        <v>0</v>
      </c>
      <c r="F8" s="34">
        <f>+F3</f>
        <v>360</v>
      </c>
      <c r="G8" s="28">
        <f t="shared" si="0"/>
        <v>1</v>
      </c>
      <c r="H8" s="43" t="s">
        <v>0</v>
      </c>
      <c r="I8" s="27">
        <f t="shared" si="1"/>
        <v>0.32550000000000001</v>
      </c>
      <c r="J8" s="3">
        <v>3.1</v>
      </c>
      <c r="K8" s="3">
        <v>2.29</v>
      </c>
      <c r="L8" s="4">
        <v>12</v>
      </c>
      <c r="M8" s="4">
        <v>12</v>
      </c>
      <c r="N8" s="4">
        <v>12</v>
      </c>
      <c r="O8" s="3">
        <f t="shared" si="2"/>
        <v>13392.000000000002</v>
      </c>
      <c r="P8" s="3">
        <f t="shared" si="3"/>
        <v>9892.7999999999993</v>
      </c>
      <c r="Q8" s="2">
        <f t="shared" si="10"/>
        <v>40176</v>
      </c>
      <c r="R8" s="2">
        <f t="shared" si="4"/>
        <v>29678.399999999998</v>
      </c>
      <c r="S8" s="3">
        <v>3.4</v>
      </c>
      <c r="T8" s="3">
        <f t="shared" si="5"/>
        <v>14687.999999999998</v>
      </c>
      <c r="U8" s="2">
        <f t="shared" si="6"/>
        <v>44064</v>
      </c>
      <c r="V8" s="2">
        <f t="shared" si="7"/>
        <v>2.29</v>
      </c>
      <c r="W8" s="2">
        <f t="shared" si="8"/>
        <v>9892.7999999999993</v>
      </c>
      <c r="X8" s="2">
        <f t="shared" si="9"/>
        <v>29678.399999999998</v>
      </c>
    </row>
    <row r="9" spans="1:27">
      <c r="A9" s="51" t="s">
        <v>194</v>
      </c>
      <c r="B9" s="8" t="s">
        <v>50</v>
      </c>
      <c r="C9" s="8" t="s">
        <v>49</v>
      </c>
      <c r="D9" s="7" t="s">
        <v>48</v>
      </c>
      <c r="E9" s="7">
        <v>0</v>
      </c>
      <c r="F9" s="38">
        <v>180</v>
      </c>
      <c r="G9" s="28">
        <f t="shared" si="0"/>
        <v>1</v>
      </c>
      <c r="H9" s="43" t="s">
        <v>136</v>
      </c>
      <c r="I9" s="27">
        <f t="shared" si="1"/>
        <v>0.38550000000000001</v>
      </c>
      <c r="J9" s="3">
        <v>49.1</v>
      </c>
      <c r="K9" s="3">
        <v>35.57</v>
      </c>
      <c r="L9" s="4">
        <v>12</v>
      </c>
      <c r="M9" s="4">
        <v>12</v>
      </c>
      <c r="N9" s="4">
        <v>12</v>
      </c>
      <c r="O9" s="3">
        <f t="shared" si="2"/>
        <v>106056.00000000001</v>
      </c>
      <c r="P9" s="3">
        <f t="shared" si="3"/>
        <v>76831.200000000012</v>
      </c>
      <c r="Q9" s="2">
        <f t="shared" si="10"/>
        <v>318168</v>
      </c>
      <c r="R9" s="2">
        <f t="shared" si="4"/>
        <v>230493.60000000003</v>
      </c>
      <c r="S9" s="3">
        <v>54.6</v>
      </c>
      <c r="T9" s="3">
        <f t="shared" si="5"/>
        <v>117936.00000000001</v>
      </c>
      <c r="U9" s="2">
        <f t="shared" si="6"/>
        <v>353808</v>
      </c>
      <c r="V9" s="2">
        <f t="shared" si="7"/>
        <v>33.549999999999997</v>
      </c>
      <c r="W9" s="2">
        <f t="shared" si="8"/>
        <v>72468</v>
      </c>
      <c r="X9" s="2">
        <f t="shared" si="9"/>
        <v>217403.99999999997</v>
      </c>
    </row>
    <row r="10" spans="1:27">
      <c r="A10" s="51" t="s">
        <v>194</v>
      </c>
      <c r="B10" s="8" t="s">
        <v>50</v>
      </c>
      <c r="C10" s="8" t="s">
        <v>49</v>
      </c>
      <c r="D10" s="7" t="s">
        <v>48</v>
      </c>
      <c r="E10" s="7">
        <v>0</v>
      </c>
      <c r="F10" s="38">
        <v>180</v>
      </c>
      <c r="G10" s="28">
        <f t="shared" si="0"/>
        <v>1</v>
      </c>
      <c r="H10" s="43" t="s">
        <v>136</v>
      </c>
      <c r="I10" s="27">
        <f t="shared" si="1"/>
        <v>0.38550000000000001</v>
      </c>
      <c r="J10" s="3">
        <v>49.1</v>
      </c>
      <c r="K10" s="3">
        <v>35.57</v>
      </c>
      <c r="L10" s="4">
        <v>12</v>
      </c>
      <c r="M10" s="4">
        <v>12</v>
      </c>
      <c r="N10" s="4">
        <v>12</v>
      </c>
      <c r="O10" s="3">
        <f t="shared" si="2"/>
        <v>106056.00000000001</v>
      </c>
      <c r="P10" s="3">
        <f t="shared" si="3"/>
        <v>76831.200000000012</v>
      </c>
      <c r="Q10" s="2">
        <f t="shared" si="10"/>
        <v>318168</v>
      </c>
      <c r="R10" s="2">
        <f t="shared" si="4"/>
        <v>230493.60000000003</v>
      </c>
      <c r="S10" s="3">
        <v>54.6</v>
      </c>
      <c r="T10" s="3">
        <f t="shared" si="5"/>
        <v>117936.00000000001</v>
      </c>
      <c r="U10" s="2">
        <f t="shared" si="6"/>
        <v>353808</v>
      </c>
      <c r="V10" s="2">
        <f t="shared" si="7"/>
        <v>33.549999999999997</v>
      </c>
      <c r="W10" s="2">
        <f t="shared" si="8"/>
        <v>72468</v>
      </c>
      <c r="X10" s="2">
        <f t="shared" si="9"/>
        <v>217403.99999999997</v>
      </c>
    </row>
    <row r="11" spans="1:27">
      <c r="A11" s="51" t="s">
        <v>194</v>
      </c>
      <c r="B11" s="8" t="s">
        <v>50</v>
      </c>
      <c r="C11" s="8" t="s">
        <v>49</v>
      </c>
      <c r="D11" s="7" t="s">
        <v>48</v>
      </c>
      <c r="E11" s="7">
        <v>0</v>
      </c>
      <c r="F11" s="38">
        <v>180</v>
      </c>
      <c r="G11" s="28">
        <f t="shared" si="0"/>
        <v>1</v>
      </c>
      <c r="H11" s="43" t="s">
        <v>136</v>
      </c>
      <c r="I11" s="27">
        <f t="shared" si="1"/>
        <v>0.38550000000000001</v>
      </c>
      <c r="J11" s="3">
        <v>49.1</v>
      </c>
      <c r="K11" s="3">
        <v>35.57</v>
      </c>
      <c r="L11" s="4">
        <v>12</v>
      </c>
      <c r="M11" s="4">
        <v>12</v>
      </c>
      <c r="N11" s="4">
        <v>12</v>
      </c>
      <c r="O11" s="3">
        <f t="shared" si="2"/>
        <v>106056.00000000001</v>
      </c>
      <c r="P11" s="3">
        <f t="shared" si="3"/>
        <v>76831.200000000012</v>
      </c>
      <c r="Q11" s="2">
        <f t="shared" si="10"/>
        <v>318168</v>
      </c>
      <c r="R11" s="2">
        <f t="shared" si="4"/>
        <v>230493.60000000003</v>
      </c>
      <c r="S11" s="3">
        <v>54.6</v>
      </c>
      <c r="T11" s="3">
        <f t="shared" si="5"/>
        <v>117936.00000000001</v>
      </c>
      <c r="U11" s="2">
        <f t="shared" si="6"/>
        <v>353808</v>
      </c>
      <c r="V11" s="2">
        <f t="shared" si="7"/>
        <v>33.549999999999997</v>
      </c>
      <c r="W11" s="2">
        <f t="shared" si="8"/>
        <v>72468</v>
      </c>
      <c r="X11" s="2">
        <f t="shared" si="9"/>
        <v>217403.99999999997</v>
      </c>
    </row>
    <row r="12" spans="1:27">
      <c r="A12" s="51" t="s">
        <v>194</v>
      </c>
      <c r="B12" s="8" t="s">
        <v>10</v>
      </c>
      <c r="C12" s="8" t="s">
        <v>118</v>
      </c>
      <c r="D12" s="7" t="s">
        <v>117</v>
      </c>
      <c r="E12" s="7">
        <v>0</v>
      </c>
      <c r="F12" s="38">
        <f>7000</f>
        <v>7000</v>
      </c>
      <c r="G12" s="28">
        <f t="shared" si="0"/>
        <v>1</v>
      </c>
      <c r="H12" s="43" t="s">
        <v>0</v>
      </c>
      <c r="I12" s="27">
        <f t="shared" si="1"/>
        <v>0.32550000000000001</v>
      </c>
      <c r="J12" s="3">
        <v>398</v>
      </c>
      <c r="K12" s="3">
        <v>293.72000000000003</v>
      </c>
      <c r="L12" s="10">
        <v>1</v>
      </c>
      <c r="M12" s="10">
        <v>1</v>
      </c>
      <c r="N12" s="10">
        <v>1</v>
      </c>
      <c r="O12" s="3">
        <f t="shared" si="2"/>
        <v>2786000</v>
      </c>
      <c r="P12" s="3">
        <f t="shared" si="3"/>
        <v>2056040.0000000002</v>
      </c>
      <c r="Q12" s="2">
        <f t="shared" si="10"/>
        <v>8358000</v>
      </c>
      <c r="R12" s="2">
        <f t="shared" si="4"/>
        <v>6168120.0000000009</v>
      </c>
      <c r="S12" s="3">
        <v>398</v>
      </c>
      <c r="T12" s="3">
        <f t="shared" si="5"/>
        <v>2786000</v>
      </c>
      <c r="U12" s="2">
        <f t="shared" si="6"/>
        <v>8358000</v>
      </c>
      <c r="V12" s="2">
        <f t="shared" si="7"/>
        <v>268.45</v>
      </c>
      <c r="W12" s="2">
        <f t="shared" si="8"/>
        <v>1879150</v>
      </c>
      <c r="X12" s="2">
        <f t="shared" si="9"/>
        <v>5637450</v>
      </c>
    </row>
    <row r="13" spans="1:27">
      <c r="A13" s="51" t="s">
        <v>194</v>
      </c>
      <c r="B13" s="8" t="s">
        <v>10</v>
      </c>
      <c r="C13" s="8" t="s">
        <v>116</v>
      </c>
      <c r="D13" s="7" t="s">
        <v>115</v>
      </c>
      <c r="E13" s="7">
        <v>0</v>
      </c>
      <c r="F13" s="38">
        <f>5000</f>
        <v>5000</v>
      </c>
      <c r="G13" s="28">
        <f t="shared" si="0"/>
        <v>1</v>
      </c>
      <c r="H13" s="43" t="s">
        <v>0</v>
      </c>
      <c r="I13" s="27">
        <f t="shared" si="1"/>
        <v>0.32550000000000001</v>
      </c>
      <c r="J13" s="3">
        <v>70</v>
      </c>
      <c r="K13" s="3">
        <v>51.66</v>
      </c>
      <c r="L13" s="10">
        <v>1</v>
      </c>
      <c r="M13" s="10">
        <v>1</v>
      </c>
      <c r="N13" s="10">
        <v>1</v>
      </c>
      <c r="O13" s="3">
        <f t="shared" si="2"/>
        <v>350000</v>
      </c>
      <c r="P13" s="3">
        <f t="shared" si="3"/>
        <v>258299.99999999997</v>
      </c>
      <c r="Q13" s="2">
        <f t="shared" si="10"/>
        <v>1050000</v>
      </c>
      <c r="R13" s="2">
        <f t="shared" si="4"/>
        <v>774899.99999999988</v>
      </c>
      <c r="S13" s="3">
        <v>70</v>
      </c>
      <c r="T13" s="3">
        <f t="shared" si="5"/>
        <v>350000</v>
      </c>
      <c r="U13" s="2">
        <f t="shared" si="6"/>
        <v>1050000</v>
      </c>
      <c r="V13" s="2">
        <f t="shared" si="7"/>
        <v>47.22</v>
      </c>
      <c r="W13" s="2">
        <f t="shared" si="8"/>
        <v>236100</v>
      </c>
      <c r="X13" s="2">
        <f t="shared" si="9"/>
        <v>708300</v>
      </c>
    </row>
    <row r="14" spans="1:27">
      <c r="A14" s="51" t="s">
        <v>206</v>
      </c>
      <c r="B14" s="8" t="s">
        <v>56</v>
      </c>
      <c r="C14" s="8" t="s">
        <v>143</v>
      </c>
      <c r="D14" s="7" t="s">
        <v>142</v>
      </c>
      <c r="E14" s="7"/>
      <c r="F14" s="39">
        <v>2900</v>
      </c>
      <c r="G14" s="28"/>
      <c r="H14" s="43" t="s">
        <v>0</v>
      </c>
      <c r="I14" s="27">
        <f t="shared" si="1"/>
        <v>0.32550000000000001</v>
      </c>
      <c r="J14" s="3">
        <v>33.9</v>
      </c>
      <c r="K14" s="3">
        <v>25.02</v>
      </c>
      <c r="L14" s="4">
        <v>12</v>
      </c>
      <c r="M14" s="4">
        <v>12</v>
      </c>
      <c r="N14" s="4">
        <v>12</v>
      </c>
      <c r="O14" s="3">
        <f t="shared" si="2"/>
        <v>1179719.9999999998</v>
      </c>
      <c r="P14" s="3">
        <f t="shared" si="3"/>
        <v>870696</v>
      </c>
      <c r="Q14" s="2">
        <f t="shared" si="10"/>
        <v>3539160</v>
      </c>
      <c r="R14" s="2">
        <f t="shared" si="4"/>
        <v>2612088</v>
      </c>
      <c r="S14" s="3">
        <v>37.700000000000003</v>
      </c>
      <c r="T14" s="3">
        <f t="shared" si="5"/>
        <v>1311960</v>
      </c>
      <c r="U14" s="2">
        <f t="shared" si="6"/>
        <v>3935880</v>
      </c>
      <c r="V14" s="2">
        <f t="shared" si="7"/>
        <v>25.43</v>
      </c>
      <c r="W14" s="2">
        <f t="shared" si="8"/>
        <v>884963.99999999988</v>
      </c>
      <c r="X14" s="2">
        <f t="shared" si="9"/>
        <v>2654892</v>
      </c>
    </row>
    <row r="15" spans="1:27">
      <c r="A15" s="51" t="s">
        <v>193</v>
      </c>
      <c r="B15" s="8" t="s">
        <v>35</v>
      </c>
      <c r="C15" s="8" t="s">
        <v>133</v>
      </c>
      <c r="D15" s="8" t="s">
        <v>132</v>
      </c>
      <c r="E15" s="9">
        <v>0</v>
      </c>
      <c r="F15" s="35">
        <v>1500</v>
      </c>
      <c r="G15" s="28">
        <f>IF(E15&gt;F15,-1,IF(E15=F15,0,1))</f>
        <v>1</v>
      </c>
      <c r="H15" s="43" t="s">
        <v>0</v>
      </c>
      <c r="I15" s="27">
        <f t="shared" si="1"/>
        <v>0.32550000000000001</v>
      </c>
      <c r="J15" s="3">
        <v>9.1999999999999993</v>
      </c>
      <c r="K15" s="3">
        <v>6.79</v>
      </c>
      <c r="L15" s="4">
        <v>12</v>
      </c>
      <c r="M15" s="4">
        <v>12</v>
      </c>
      <c r="N15" s="4">
        <v>12</v>
      </c>
      <c r="O15" s="3">
        <f t="shared" si="2"/>
        <v>165600</v>
      </c>
      <c r="P15" s="3">
        <f t="shared" si="3"/>
        <v>122220</v>
      </c>
      <c r="Q15" s="2">
        <f>+J15*(SUM(L15:N15)*F15)</f>
        <v>496799.99999999994</v>
      </c>
      <c r="R15" s="2">
        <f t="shared" si="4"/>
        <v>366660</v>
      </c>
      <c r="S15" s="3">
        <v>10.199999999999999</v>
      </c>
      <c r="T15" s="3">
        <f t="shared" si="5"/>
        <v>183600</v>
      </c>
      <c r="U15" s="2">
        <f t="shared" si="6"/>
        <v>550800</v>
      </c>
      <c r="V15" s="2">
        <f t="shared" si="7"/>
        <v>6.88</v>
      </c>
      <c r="W15" s="2">
        <f t="shared" si="8"/>
        <v>123840</v>
      </c>
      <c r="X15" s="2">
        <f t="shared" si="9"/>
        <v>371520</v>
      </c>
    </row>
    <row r="16" spans="1:27">
      <c r="A16" s="51" t="s">
        <v>193</v>
      </c>
      <c r="B16" s="8" t="s">
        <v>56</v>
      </c>
      <c r="C16" s="8" t="s">
        <v>205</v>
      </c>
      <c r="D16" s="8" t="s">
        <v>204</v>
      </c>
      <c r="E16" s="9">
        <v>0</v>
      </c>
      <c r="F16" s="44">
        <v>1500</v>
      </c>
      <c r="G16" s="30"/>
      <c r="H16" s="43" t="s">
        <v>0</v>
      </c>
      <c r="I16" s="27">
        <f t="shared" si="1"/>
        <v>0.32550000000000001</v>
      </c>
      <c r="J16" s="3">
        <v>13.4</v>
      </c>
      <c r="K16" s="3">
        <v>9.89</v>
      </c>
      <c r="L16" s="4">
        <v>12</v>
      </c>
      <c r="M16" s="4">
        <v>12</v>
      </c>
      <c r="N16" s="4">
        <v>12</v>
      </c>
      <c r="O16" s="3">
        <f t="shared" si="2"/>
        <v>241200.00000000003</v>
      </c>
      <c r="P16" s="3">
        <f t="shared" si="3"/>
        <v>178020</v>
      </c>
      <c r="Q16" s="2">
        <f>+J16*(SUM(L16:N16)*F16)</f>
        <v>723600</v>
      </c>
      <c r="R16" s="2">
        <f t="shared" si="4"/>
        <v>534060</v>
      </c>
      <c r="S16" s="3">
        <v>14.9</v>
      </c>
      <c r="T16" s="3">
        <f t="shared" si="5"/>
        <v>268200</v>
      </c>
      <c r="U16" s="2">
        <f t="shared" si="6"/>
        <v>804600</v>
      </c>
      <c r="V16" s="2">
        <f t="shared" si="7"/>
        <v>10.050000000000001</v>
      </c>
      <c r="W16" s="2">
        <f t="shared" si="8"/>
        <v>180900</v>
      </c>
      <c r="X16" s="2">
        <f t="shared" si="9"/>
        <v>542700.00000000012</v>
      </c>
    </row>
    <row r="17" spans="1:24">
      <c r="A17" s="51" t="s">
        <v>193</v>
      </c>
      <c r="B17" s="8" t="s">
        <v>24</v>
      </c>
      <c r="C17" s="15" t="s">
        <v>103</v>
      </c>
      <c r="D17" s="8" t="s">
        <v>102</v>
      </c>
      <c r="E17" s="9">
        <v>0</v>
      </c>
      <c r="F17" s="38">
        <v>30</v>
      </c>
      <c r="G17" s="28">
        <f t="shared" ref="G17:G56" si="11">IF(E17&gt;F17,-1,IF(E17=F17,0,1))</f>
        <v>1</v>
      </c>
      <c r="H17" s="43" t="s">
        <v>0</v>
      </c>
      <c r="I17" s="27">
        <f t="shared" si="1"/>
        <v>0.32550000000000001</v>
      </c>
      <c r="J17" s="3">
        <v>30.6</v>
      </c>
      <c r="K17" s="3">
        <v>22.58</v>
      </c>
      <c r="L17" s="4">
        <v>12</v>
      </c>
      <c r="M17" s="4">
        <v>12</v>
      </c>
      <c r="N17" s="4">
        <v>12</v>
      </c>
      <c r="O17" s="3">
        <f t="shared" si="2"/>
        <v>11016.000000000002</v>
      </c>
      <c r="P17" s="3">
        <f t="shared" si="3"/>
        <v>8128.7999999999993</v>
      </c>
      <c r="Q17" s="2">
        <f>+J17*(SUM(L17:N17)*F17)</f>
        <v>33048</v>
      </c>
      <c r="R17" s="2">
        <f t="shared" si="4"/>
        <v>24386.399999999998</v>
      </c>
      <c r="S17" s="3">
        <v>34</v>
      </c>
      <c r="T17" s="3">
        <f t="shared" si="5"/>
        <v>12240</v>
      </c>
      <c r="U17" s="2">
        <f t="shared" si="6"/>
        <v>36720</v>
      </c>
      <c r="V17" s="2">
        <f t="shared" si="7"/>
        <v>22.93</v>
      </c>
      <c r="W17" s="2">
        <f t="shared" si="8"/>
        <v>8254.7999999999993</v>
      </c>
      <c r="X17" s="2">
        <f t="shared" si="9"/>
        <v>24764.399999999998</v>
      </c>
    </row>
    <row r="18" spans="1:24">
      <c r="A18" s="51" t="s">
        <v>200</v>
      </c>
      <c r="B18" s="16" t="s">
        <v>50</v>
      </c>
      <c r="C18" s="8" t="s">
        <v>49</v>
      </c>
      <c r="D18" s="7" t="s">
        <v>48</v>
      </c>
      <c r="E18" s="9"/>
      <c r="F18" s="34">
        <v>2000</v>
      </c>
      <c r="G18" s="28">
        <f t="shared" si="11"/>
        <v>1</v>
      </c>
      <c r="H18" s="43" t="s">
        <v>136</v>
      </c>
      <c r="I18" s="27">
        <f t="shared" si="1"/>
        <v>0.38550000000000001</v>
      </c>
      <c r="J18" s="3">
        <v>49.1</v>
      </c>
      <c r="K18" s="3">
        <v>35.57</v>
      </c>
      <c r="L18" s="4">
        <v>12</v>
      </c>
      <c r="M18" s="4">
        <v>12</v>
      </c>
      <c r="N18" s="4">
        <v>12</v>
      </c>
      <c r="O18" s="3">
        <f t="shared" si="2"/>
        <v>1178400</v>
      </c>
      <c r="P18" s="3">
        <f t="shared" si="3"/>
        <v>853680.00000000012</v>
      </c>
      <c r="Q18" s="2">
        <f>+J18*L18*F18+F18*J18*M18+F18*J18*N18</f>
        <v>3535200</v>
      </c>
      <c r="R18" s="2">
        <f t="shared" si="4"/>
        <v>2561040</v>
      </c>
      <c r="S18" s="3">
        <v>54.6</v>
      </c>
      <c r="T18" s="3">
        <f t="shared" si="5"/>
        <v>1310400</v>
      </c>
      <c r="U18" s="2">
        <f t="shared" si="6"/>
        <v>3931200</v>
      </c>
      <c r="V18" s="29">
        <f t="shared" si="7"/>
        <v>33.549999999999997</v>
      </c>
      <c r="W18" s="29">
        <f t="shared" si="8"/>
        <v>805199.99999999988</v>
      </c>
      <c r="X18" s="29">
        <f t="shared" si="9"/>
        <v>2415600</v>
      </c>
    </row>
    <row r="19" spans="1:24">
      <c r="A19" s="51" t="s">
        <v>199</v>
      </c>
      <c r="B19" s="8" t="s">
        <v>3</v>
      </c>
      <c r="C19" s="8" t="s">
        <v>203</v>
      </c>
      <c r="D19" s="7" t="s">
        <v>202</v>
      </c>
      <c r="E19" s="7"/>
      <c r="F19" s="38">
        <v>3</v>
      </c>
      <c r="G19" s="28">
        <f t="shared" si="11"/>
        <v>1</v>
      </c>
      <c r="H19" s="43" t="s">
        <v>0</v>
      </c>
      <c r="I19" s="27">
        <f t="shared" si="1"/>
        <v>0.32550000000000001</v>
      </c>
      <c r="J19" s="3">
        <v>3830.1</v>
      </c>
      <c r="K19" s="3">
        <v>2394.59</v>
      </c>
      <c r="L19" s="4">
        <v>12</v>
      </c>
      <c r="M19" s="4">
        <v>12</v>
      </c>
      <c r="N19" s="4">
        <v>12</v>
      </c>
      <c r="O19" s="3">
        <f t="shared" si="2"/>
        <v>137883.59999999998</v>
      </c>
      <c r="P19" s="3">
        <f t="shared" si="3"/>
        <v>86205.24</v>
      </c>
      <c r="Q19" s="2">
        <f t="shared" ref="Q19:Q56" si="12">+J19*(SUM(L19:N19)*F19)</f>
        <v>413650.8</v>
      </c>
      <c r="R19" s="2">
        <f t="shared" si="4"/>
        <v>258615.72000000003</v>
      </c>
      <c r="S19" s="3">
        <v>4251.3999999999996</v>
      </c>
      <c r="T19" s="3">
        <f t="shared" si="5"/>
        <v>153050.4</v>
      </c>
      <c r="U19" s="2">
        <f t="shared" si="6"/>
        <v>459151.19999999995</v>
      </c>
      <c r="V19" s="2">
        <f t="shared" si="7"/>
        <v>2867.57</v>
      </c>
      <c r="W19" s="2">
        <f t="shared" si="8"/>
        <v>103232.52000000002</v>
      </c>
      <c r="X19" s="2">
        <f t="shared" si="9"/>
        <v>309697.56000000006</v>
      </c>
    </row>
    <row r="20" spans="1:24">
      <c r="A20" s="51" t="s">
        <v>193</v>
      </c>
      <c r="B20" s="8" t="s">
        <v>56</v>
      </c>
      <c r="C20" s="8" t="s">
        <v>77</v>
      </c>
      <c r="D20" s="8" t="s">
        <v>76</v>
      </c>
      <c r="E20" s="8">
        <v>0</v>
      </c>
      <c r="F20" s="35">
        <v>80</v>
      </c>
      <c r="G20" s="6">
        <f t="shared" si="11"/>
        <v>1</v>
      </c>
      <c r="H20" s="43" t="s">
        <v>0</v>
      </c>
      <c r="I20" s="5">
        <f t="shared" si="1"/>
        <v>0.32550000000000001</v>
      </c>
      <c r="J20" s="3">
        <v>8.1</v>
      </c>
      <c r="K20" s="3">
        <v>5.98</v>
      </c>
      <c r="L20" s="4">
        <v>12</v>
      </c>
      <c r="M20" s="4">
        <v>12</v>
      </c>
      <c r="N20" s="4">
        <v>12</v>
      </c>
      <c r="O20" s="3">
        <f t="shared" si="2"/>
        <v>7775.9999999999991</v>
      </c>
      <c r="P20" s="3">
        <f t="shared" si="3"/>
        <v>5740.8</v>
      </c>
      <c r="Q20" s="2">
        <f t="shared" si="12"/>
        <v>23328</v>
      </c>
      <c r="R20" s="2">
        <f t="shared" si="4"/>
        <v>17222.400000000001</v>
      </c>
      <c r="S20" s="3">
        <v>9</v>
      </c>
      <c r="T20" s="3">
        <f t="shared" si="5"/>
        <v>8640</v>
      </c>
      <c r="U20" s="2">
        <f t="shared" si="6"/>
        <v>25920</v>
      </c>
      <c r="V20" s="2">
        <f t="shared" si="7"/>
        <v>6.07</v>
      </c>
      <c r="W20" s="2">
        <f t="shared" si="8"/>
        <v>5827.2000000000007</v>
      </c>
      <c r="X20" s="2">
        <f t="shared" si="9"/>
        <v>17481.600000000002</v>
      </c>
    </row>
    <row r="21" spans="1:24">
      <c r="A21" s="51" t="s">
        <v>193</v>
      </c>
      <c r="B21" s="8" t="s">
        <v>56</v>
      </c>
      <c r="C21" s="8" t="s">
        <v>81</v>
      </c>
      <c r="D21" s="8" t="s">
        <v>80</v>
      </c>
      <c r="E21" s="8">
        <v>0</v>
      </c>
      <c r="F21" s="35">
        <v>80</v>
      </c>
      <c r="G21" s="6">
        <f t="shared" si="11"/>
        <v>1</v>
      </c>
      <c r="H21" s="43" t="s">
        <v>0</v>
      </c>
      <c r="I21" s="5">
        <f t="shared" si="1"/>
        <v>0.32550000000000001</v>
      </c>
      <c r="J21" s="3">
        <v>20.6</v>
      </c>
      <c r="K21" s="3">
        <v>15.2</v>
      </c>
      <c r="L21" s="4">
        <v>12</v>
      </c>
      <c r="M21" s="4">
        <v>12</v>
      </c>
      <c r="N21" s="4">
        <v>12</v>
      </c>
      <c r="O21" s="3">
        <f t="shared" si="2"/>
        <v>19776</v>
      </c>
      <c r="P21" s="3">
        <f t="shared" si="3"/>
        <v>14591.999999999998</v>
      </c>
      <c r="Q21" s="2">
        <f t="shared" si="12"/>
        <v>59328.000000000007</v>
      </c>
      <c r="R21" s="2">
        <f t="shared" si="4"/>
        <v>43776</v>
      </c>
      <c r="S21" s="3">
        <v>22.8</v>
      </c>
      <c r="T21" s="3">
        <f t="shared" si="5"/>
        <v>21888</v>
      </c>
      <c r="U21" s="2">
        <f t="shared" si="6"/>
        <v>65664</v>
      </c>
      <c r="V21" s="2">
        <f t="shared" si="7"/>
        <v>15.38</v>
      </c>
      <c r="W21" s="2">
        <f t="shared" si="8"/>
        <v>14764.8</v>
      </c>
      <c r="X21" s="2">
        <f t="shared" si="9"/>
        <v>44294.400000000001</v>
      </c>
    </row>
    <row r="22" spans="1:24">
      <c r="A22" s="51" t="s">
        <v>193</v>
      </c>
      <c r="B22" s="8" t="s">
        <v>3</v>
      </c>
      <c r="C22" s="8" t="s">
        <v>139</v>
      </c>
      <c r="D22" s="7" t="s">
        <v>138</v>
      </c>
      <c r="E22" s="18"/>
      <c r="F22" s="37">
        <v>1500</v>
      </c>
      <c r="G22" s="6">
        <f t="shared" si="11"/>
        <v>1</v>
      </c>
      <c r="H22" s="43" t="s">
        <v>0</v>
      </c>
      <c r="I22" s="5">
        <f t="shared" si="1"/>
        <v>0.32550000000000001</v>
      </c>
      <c r="J22" s="3">
        <v>5.4</v>
      </c>
      <c r="K22" s="3">
        <v>3.99</v>
      </c>
      <c r="L22" s="4">
        <v>12</v>
      </c>
      <c r="M22" s="4">
        <v>12</v>
      </c>
      <c r="N22" s="4">
        <v>12</v>
      </c>
      <c r="O22" s="3">
        <f t="shared" si="2"/>
        <v>97200.000000000015</v>
      </c>
      <c r="P22" s="17">
        <f t="shared" si="3"/>
        <v>71820</v>
      </c>
      <c r="Q22" s="2">
        <f t="shared" si="12"/>
        <v>291600</v>
      </c>
      <c r="R22" s="2">
        <f t="shared" si="4"/>
        <v>215460</v>
      </c>
      <c r="S22" s="3">
        <v>6</v>
      </c>
      <c r="T22" s="3">
        <f t="shared" si="5"/>
        <v>108000</v>
      </c>
      <c r="U22" s="2">
        <f t="shared" si="6"/>
        <v>324000</v>
      </c>
      <c r="V22" s="2">
        <f t="shared" si="7"/>
        <v>4.05</v>
      </c>
      <c r="W22" s="2">
        <f t="shared" si="8"/>
        <v>72899.999999999985</v>
      </c>
      <c r="X22" s="2">
        <f t="shared" si="9"/>
        <v>218700</v>
      </c>
    </row>
    <row r="23" spans="1:24">
      <c r="A23" s="51" t="s">
        <v>201</v>
      </c>
      <c r="B23" s="8" t="s">
        <v>50</v>
      </c>
      <c r="C23" s="8" t="s">
        <v>62</v>
      </c>
      <c r="D23" s="7" t="s">
        <v>61</v>
      </c>
      <c r="E23" s="8"/>
      <c r="F23" s="36">
        <v>400</v>
      </c>
      <c r="G23" s="6">
        <f t="shared" si="11"/>
        <v>1</v>
      </c>
      <c r="H23" s="43" t="s">
        <v>136</v>
      </c>
      <c r="I23" s="5">
        <f t="shared" si="1"/>
        <v>0.38550000000000001</v>
      </c>
      <c r="J23" s="3">
        <v>30.8</v>
      </c>
      <c r="K23" s="3">
        <v>22.31</v>
      </c>
      <c r="L23" s="4">
        <v>12</v>
      </c>
      <c r="M23" s="4">
        <v>12</v>
      </c>
      <c r="N23" s="4">
        <v>12</v>
      </c>
      <c r="O23" s="3">
        <f t="shared" si="2"/>
        <v>147840</v>
      </c>
      <c r="P23" s="17">
        <f t="shared" si="3"/>
        <v>107087.99999999999</v>
      </c>
      <c r="Q23" s="2">
        <f t="shared" si="12"/>
        <v>443520</v>
      </c>
      <c r="R23" s="2">
        <f t="shared" si="4"/>
        <v>321264</v>
      </c>
      <c r="S23" s="3">
        <v>34.200000000000003</v>
      </c>
      <c r="T23" s="3">
        <f t="shared" si="5"/>
        <v>164160</v>
      </c>
      <c r="U23" s="2">
        <f t="shared" si="6"/>
        <v>492480</v>
      </c>
      <c r="V23" s="2">
        <f t="shared" si="7"/>
        <v>21.02</v>
      </c>
      <c r="W23" s="2">
        <f t="shared" si="8"/>
        <v>100896</v>
      </c>
      <c r="X23" s="2">
        <f t="shared" si="9"/>
        <v>302688</v>
      </c>
    </row>
    <row r="24" spans="1:24">
      <c r="A24" s="51" t="s">
        <v>200</v>
      </c>
      <c r="B24" s="8" t="s">
        <v>35</v>
      </c>
      <c r="C24" s="8" t="s">
        <v>133</v>
      </c>
      <c r="D24" s="7" t="s">
        <v>132</v>
      </c>
      <c r="E24" s="9"/>
      <c r="F24" s="6">
        <v>2000</v>
      </c>
      <c r="G24" s="6">
        <f t="shared" si="11"/>
        <v>1</v>
      </c>
      <c r="H24" s="43" t="s">
        <v>0</v>
      </c>
      <c r="I24" s="5">
        <f t="shared" si="1"/>
        <v>0.32550000000000001</v>
      </c>
      <c r="J24" s="3">
        <v>9.1999999999999993</v>
      </c>
      <c r="K24" s="3">
        <v>6.79</v>
      </c>
      <c r="L24" s="4">
        <v>12</v>
      </c>
      <c r="M24" s="4">
        <v>12</v>
      </c>
      <c r="N24" s="4">
        <v>12</v>
      </c>
      <c r="O24" s="3">
        <f t="shared" si="2"/>
        <v>220799.99999999997</v>
      </c>
      <c r="P24" s="17">
        <f t="shared" si="3"/>
        <v>162960</v>
      </c>
      <c r="Q24" s="2">
        <f t="shared" si="12"/>
        <v>662400</v>
      </c>
      <c r="R24" s="2">
        <f t="shared" si="4"/>
        <v>488880</v>
      </c>
      <c r="S24" s="3">
        <v>10.199999999999999</v>
      </c>
      <c r="T24" s="3">
        <f t="shared" si="5"/>
        <v>244799.99999999997</v>
      </c>
      <c r="U24" s="2">
        <f t="shared" si="6"/>
        <v>734400</v>
      </c>
      <c r="V24" s="2">
        <f t="shared" si="7"/>
        <v>6.88</v>
      </c>
      <c r="W24" s="2">
        <f t="shared" si="8"/>
        <v>165120</v>
      </c>
      <c r="X24" s="2">
        <f t="shared" si="9"/>
        <v>495360</v>
      </c>
    </row>
    <row r="25" spans="1:24">
      <c r="A25" s="51" t="s">
        <v>200</v>
      </c>
      <c r="B25" s="8" t="s">
        <v>3</v>
      </c>
      <c r="C25" s="8" t="s">
        <v>131</v>
      </c>
      <c r="D25" s="7" t="s">
        <v>130</v>
      </c>
      <c r="E25" s="9"/>
      <c r="F25" s="6">
        <v>2000</v>
      </c>
      <c r="G25" s="6">
        <f t="shared" si="11"/>
        <v>1</v>
      </c>
      <c r="H25" s="43" t="s">
        <v>0</v>
      </c>
      <c r="I25" s="5">
        <f t="shared" si="1"/>
        <v>0.32550000000000001</v>
      </c>
      <c r="J25" s="3">
        <v>3.1</v>
      </c>
      <c r="K25" s="3">
        <v>2.29</v>
      </c>
      <c r="L25" s="4">
        <v>12</v>
      </c>
      <c r="M25" s="4">
        <v>12</v>
      </c>
      <c r="N25" s="4">
        <v>12</v>
      </c>
      <c r="O25" s="3">
        <f t="shared" si="2"/>
        <v>74400</v>
      </c>
      <c r="P25" s="17">
        <f t="shared" si="3"/>
        <v>54960</v>
      </c>
      <c r="Q25" s="2">
        <f t="shared" si="12"/>
        <v>223200</v>
      </c>
      <c r="R25" s="2">
        <f t="shared" si="4"/>
        <v>164880</v>
      </c>
      <c r="S25" s="3">
        <v>3.4</v>
      </c>
      <c r="T25" s="3">
        <f t="shared" si="5"/>
        <v>81600</v>
      </c>
      <c r="U25" s="2">
        <f t="shared" si="6"/>
        <v>244800</v>
      </c>
      <c r="V25" s="2">
        <f t="shared" si="7"/>
        <v>2.29</v>
      </c>
      <c r="W25" s="2">
        <f t="shared" si="8"/>
        <v>54960</v>
      </c>
      <c r="X25" s="2">
        <f t="shared" si="9"/>
        <v>164880</v>
      </c>
    </row>
    <row r="26" spans="1:24">
      <c r="A26" s="51" t="s">
        <v>200</v>
      </c>
      <c r="B26" s="8" t="s">
        <v>3</v>
      </c>
      <c r="C26" s="8" t="s">
        <v>128</v>
      </c>
      <c r="D26" s="7" t="s">
        <v>127</v>
      </c>
      <c r="E26" s="9"/>
      <c r="F26" s="6">
        <v>2000</v>
      </c>
      <c r="G26" s="6">
        <f t="shared" si="11"/>
        <v>1</v>
      </c>
      <c r="H26" s="43" t="s">
        <v>0</v>
      </c>
      <c r="I26" s="5">
        <f t="shared" si="1"/>
        <v>0.32550000000000001</v>
      </c>
      <c r="J26" s="3">
        <v>3.1</v>
      </c>
      <c r="K26" s="3">
        <v>2.29</v>
      </c>
      <c r="L26" s="4">
        <v>12</v>
      </c>
      <c r="M26" s="4">
        <v>12</v>
      </c>
      <c r="N26" s="4">
        <v>12</v>
      </c>
      <c r="O26" s="3">
        <f t="shared" si="2"/>
        <v>74400</v>
      </c>
      <c r="P26" s="17">
        <f t="shared" si="3"/>
        <v>54960</v>
      </c>
      <c r="Q26" s="2">
        <f t="shared" si="12"/>
        <v>223200</v>
      </c>
      <c r="R26" s="2">
        <f t="shared" si="4"/>
        <v>164880</v>
      </c>
      <c r="S26" s="3">
        <v>3.4</v>
      </c>
      <c r="T26" s="3">
        <f t="shared" si="5"/>
        <v>81600</v>
      </c>
      <c r="U26" s="2">
        <f t="shared" si="6"/>
        <v>244800</v>
      </c>
      <c r="V26" s="2">
        <f t="shared" si="7"/>
        <v>2.29</v>
      </c>
      <c r="W26" s="2">
        <f t="shared" si="8"/>
        <v>54960</v>
      </c>
      <c r="X26" s="2">
        <f t="shared" si="9"/>
        <v>164880</v>
      </c>
    </row>
    <row r="27" spans="1:24">
      <c r="A27" s="51" t="s">
        <v>192</v>
      </c>
      <c r="B27" s="8" t="s">
        <v>50</v>
      </c>
      <c r="C27" s="8" t="s">
        <v>49</v>
      </c>
      <c r="D27" s="7" t="s">
        <v>48</v>
      </c>
      <c r="E27" s="9"/>
      <c r="F27" s="6">
        <v>600</v>
      </c>
      <c r="G27" s="6">
        <f t="shared" si="11"/>
        <v>1</v>
      </c>
      <c r="H27" s="43" t="s">
        <v>136</v>
      </c>
      <c r="I27" s="5">
        <f t="shared" si="1"/>
        <v>0.38550000000000001</v>
      </c>
      <c r="J27" s="3">
        <v>49.1</v>
      </c>
      <c r="K27" s="3">
        <v>35.57</v>
      </c>
      <c r="L27" s="4">
        <v>12</v>
      </c>
      <c r="M27" s="4">
        <v>12</v>
      </c>
      <c r="N27" s="4">
        <v>12</v>
      </c>
      <c r="O27" s="3">
        <f t="shared" si="2"/>
        <v>353520</v>
      </c>
      <c r="P27" s="17">
        <f t="shared" si="3"/>
        <v>256104.00000000003</v>
      </c>
      <c r="Q27" s="2">
        <f t="shared" si="12"/>
        <v>1060560</v>
      </c>
      <c r="R27" s="2">
        <f t="shared" si="4"/>
        <v>768312</v>
      </c>
      <c r="S27" s="3">
        <v>54.6</v>
      </c>
      <c r="T27" s="3">
        <f t="shared" si="5"/>
        <v>393120</v>
      </c>
      <c r="U27" s="2">
        <f t="shared" si="6"/>
        <v>1179360</v>
      </c>
      <c r="V27" s="2">
        <f t="shared" si="7"/>
        <v>33.549999999999997</v>
      </c>
      <c r="W27" s="2">
        <f t="shared" si="8"/>
        <v>241559.99999999997</v>
      </c>
      <c r="X27" s="2">
        <f t="shared" si="9"/>
        <v>724680</v>
      </c>
    </row>
    <row r="28" spans="1:24">
      <c r="A28" s="51" t="s">
        <v>199</v>
      </c>
      <c r="B28" s="8" t="s">
        <v>50</v>
      </c>
      <c r="C28" s="8" t="s">
        <v>49</v>
      </c>
      <c r="D28" s="7" t="s">
        <v>48</v>
      </c>
      <c r="E28" s="7"/>
      <c r="F28" s="38">
        <v>150</v>
      </c>
      <c r="G28" s="6">
        <f t="shared" si="11"/>
        <v>1</v>
      </c>
      <c r="H28" s="43" t="s">
        <v>136</v>
      </c>
      <c r="I28" s="5">
        <f t="shared" si="1"/>
        <v>0.38550000000000001</v>
      </c>
      <c r="J28" s="3">
        <v>49.1</v>
      </c>
      <c r="K28" s="3">
        <v>35.57</v>
      </c>
      <c r="L28" s="4">
        <v>12</v>
      </c>
      <c r="M28" s="4">
        <v>12</v>
      </c>
      <c r="N28" s="4">
        <v>12</v>
      </c>
      <c r="O28" s="3">
        <f t="shared" si="2"/>
        <v>88380</v>
      </c>
      <c r="P28" s="17">
        <f t="shared" si="3"/>
        <v>64026.000000000007</v>
      </c>
      <c r="Q28" s="2">
        <f t="shared" si="12"/>
        <v>265140</v>
      </c>
      <c r="R28" s="2">
        <f t="shared" si="4"/>
        <v>192078</v>
      </c>
      <c r="S28" s="3">
        <v>54.6</v>
      </c>
      <c r="T28" s="3">
        <f t="shared" si="5"/>
        <v>98280</v>
      </c>
      <c r="U28" s="2">
        <f t="shared" si="6"/>
        <v>294840</v>
      </c>
      <c r="V28" s="2">
        <f t="shared" si="7"/>
        <v>33.549999999999997</v>
      </c>
      <c r="W28" s="2">
        <f t="shared" si="8"/>
        <v>60389.999999999993</v>
      </c>
      <c r="X28" s="2">
        <f t="shared" si="9"/>
        <v>181170</v>
      </c>
    </row>
    <row r="29" spans="1:24">
      <c r="A29" s="51" t="s">
        <v>191</v>
      </c>
      <c r="B29" s="8" t="s">
        <v>50</v>
      </c>
      <c r="C29" s="8" t="s">
        <v>49</v>
      </c>
      <c r="D29" s="7" t="s">
        <v>48</v>
      </c>
      <c r="E29" s="7"/>
      <c r="F29" s="38">
        <v>200</v>
      </c>
      <c r="G29" s="6">
        <f t="shared" si="11"/>
        <v>1</v>
      </c>
      <c r="H29" s="43" t="s">
        <v>136</v>
      </c>
      <c r="I29" s="5">
        <f t="shared" si="1"/>
        <v>0.38550000000000001</v>
      </c>
      <c r="J29" s="3">
        <v>49.1</v>
      </c>
      <c r="K29" s="3">
        <v>35.57</v>
      </c>
      <c r="L29" s="4">
        <v>12</v>
      </c>
      <c r="M29" s="4">
        <v>12</v>
      </c>
      <c r="N29" s="4">
        <v>12</v>
      </c>
      <c r="O29" s="3">
        <f t="shared" si="2"/>
        <v>117840.00000000001</v>
      </c>
      <c r="P29" s="17">
        <f t="shared" si="3"/>
        <v>85368</v>
      </c>
      <c r="Q29" s="2">
        <f t="shared" si="12"/>
        <v>353520</v>
      </c>
      <c r="R29" s="2">
        <f t="shared" si="4"/>
        <v>256104</v>
      </c>
      <c r="S29" s="3">
        <v>54.6</v>
      </c>
      <c r="T29" s="3">
        <f t="shared" si="5"/>
        <v>131040.00000000001</v>
      </c>
      <c r="U29" s="2">
        <f t="shared" si="6"/>
        <v>393120</v>
      </c>
      <c r="V29" s="2">
        <f t="shared" si="7"/>
        <v>33.549999999999997</v>
      </c>
      <c r="W29" s="2">
        <f t="shared" si="8"/>
        <v>80520</v>
      </c>
      <c r="X29" s="2">
        <f t="shared" si="9"/>
        <v>241559.99999999997</v>
      </c>
    </row>
    <row r="30" spans="1:24">
      <c r="A30" s="51" t="s">
        <v>198</v>
      </c>
      <c r="B30" s="8" t="s">
        <v>50</v>
      </c>
      <c r="C30" s="14" t="s">
        <v>62</v>
      </c>
      <c r="D30" s="7" t="s">
        <v>61</v>
      </c>
      <c r="E30" s="7"/>
      <c r="F30" s="38">
        <v>36</v>
      </c>
      <c r="G30" s="6">
        <f t="shared" si="11"/>
        <v>1</v>
      </c>
      <c r="H30" s="43" t="s">
        <v>136</v>
      </c>
      <c r="I30" s="5">
        <f t="shared" si="1"/>
        <v>0.38550000000000001</v>
      </c>
      <c r="J30" s="3">
        <v>30.8</v>
      </c>
      <c r="K30" s="3">
        <v>22.31</v>
      </c>
      <c r="L30" s="4">
        <v>12</v>
      </c>
      <c r="M30" s="4">
        <v>12</v>
      </c>
      <c r="N30" s="4">
        <v>12</v>
      </c>
      <c r="O30" s="3">
        <f t="shared" si="2"/>
        <v>13305.6</v>
      </c>
      <c r="P30" s="17">
        <f t="shared" si="3"/>
        <v>9637.9199999999983</v>
      </c>
      <c r="Q30" s="2">
        <f t="shared" si="12"/>
        <v>39916.800000000003</v>
      </c>
      <c r="R30" s="2">
        <f t="shared" si="4"/>
        <v>28913.759999999995</v>
      </c>
      <c r="S30" s="3">
        <v>34.200000000000003</v>
      </c>
      <c r="T30" s="3">
        <f t="shared" si="5"/>
        <v>14774.400000000001</v>
      </c>
      <c r="U30" s="2">
        <f t="shared" si="6"/>
        <v>44323.200000000004</v>
      </c>
      <c r="V30" s="2">
        <f t="shared" si="7"/>
        <v>21.02</v>
      </c>
      <c r="W30" s="2">
        <f t="shared" si="8"/>
        <v>9080.64</v>
      </c>
      <c r="X30" s="2">
        <f t="shared" si="9"/>
        <v>27241.920000000002</v>
      </c>
    </row>
    <row r="31" spans="1:24">
      <c r="A31" s="51" t="s">
        <v>190</v>
      </c>
      <c r="B31" s="8" t="s">
        <v>50</v>
      </c>
      <c r="C31" s="8" t="s">
        <v>49</v>
      </c>
      <c r="D31" s="7" t="s">
        <v>48</v>
      </c>
      <c r="E31" s="7"/>
      <c r="F31" s="38">
        <v>170</v>
      </c>
      <c r="G31" s="6">
        <f t="shared" si="11"/>
        <v>1</v>
      </c>
      <c r="H31" s="43" t="s">
        <v>136</v>
      </c>
      <c r="I31" s="5">
        <f t="shared" si="1"/>
        <v>0.38550000000000001</v>
      </c>
      <c r="J31" s="3">
        <v>49.1</v>
      </c>
      <c r="K31" s="3">
        <v>35.57</v>
      </c>
      <c r="L31" s="4">
        <v>12</v>
      </c>
      <c r="M31" s="4">
        <v>12</v>
      </c>
      <c r="N31" s="4">
        <v>12</v>
      </c>
      <c r="O31" s="3">
        <f t="shared" si="2"/>
        <v>100164.00000000001</v>
      </c>
      <c r="P31" s="17">
        <f t="shared" si="3"/>
        <v>72562.8</v>
      </c>
      <c r="Q31" s="2">
        <f t="shared" si="12"/>
        <v>300492</v>
      </c>
      <c r="R31" s="2">
        <f t="shared" si="4"/>
        <v>217688.39999999997</v>
      </c>
      <c r="S31" s="3">
        <v>54.6</v>
      </c>
      <c r="T31" s="3">
        <f t="shared" si="5"/>
        <v>111384.00000000001</v>
      </c>
      <c r="U31" s="2">
        <f t="shared" si="6"/>
        <v>334152</v>
      </c>
      <c r="V31" s="2">
        <f t="shared" si="7"/>
        <v>33.549999999999997</v>
      </c>
      <c r="W31" s="2">
        <f t="shared" si="8"/>
        <v>68442</v>
      </c>
      <c r="X31" s="2">
        <f t="shared" si="9"/>
        <v>205325.99999999997</v>
      </c>
    </row>
    <row r="32" spans="1:24">
      <c r="A32" s="51" t="s">
        <v>189</v>
      </c>
      <c r="B32" s="8" t="s">
        <v>50</v>
      </c>
      <c r="C32" s="8" t="s">
        <v>49</v>
      </c>
      <c r="D32" s="7" t="s">
        <v>48</v>
      </c>
      <c r="E32" s="7"/>
      <c r="F32" s="38">
        <v>200</v>
      </c>
      <c r="G32" s="6">
        <f t="shared" si="11"/>
        <v>1</v>
      </c>
      <c r="H32" s="43" t="s">
        <v>136</v>
      </c>
      <c r="I32" s="5">
        <f t="shared" si="1"/>
        <v>0.38550000000000001</v>
      </c>
      <c r="J32" s="3">
        <v>49.1</v>
      </c>
      <c r="K32" s="3">
        <v>35.57</v>
      </c>
      <c r="L32" s="4">
        <v>12</v>
      </c>
      <c r="M32" s="4">
        <v>12</v>
      </c>
      <c r="N32" s="4">
        <v>12</v>
      </c>
      <c r="O32" s="3">
        <f t="shared" si="2"/>
        <v>117840.00000000001</v>
      </c>
      <c r="P32" s="17">
        <f t="shared" si="3"/>
        <v>85368</v>
      </c>
      <c r="Q32" s="2">
        <f t="shared" si="12"/>
        <v>353520</v>
      </c>
      <c r="R32" s="2">
        <f t="shared" si="4"/>
        <v>256104</v>
      </c>
      <c r="S32" s="3">
        <v>54.6</v>
      </c>
      <c r="T32" s="3">
        <f t="shared" si="5"/>
        <v>131040.00000000001</v>
      </c>
      <c r="U32" s="2">
        <f t="shared" si="6"/>
        <v>393120</v>
      </c>
      <c r="V32" s="2">
        <f t="shared" si="7"/>
        <v>33.549999999999997</v>
      </c>
      <c r="W32" s="2">
        <f t="shared" si="8"/>
        <v>80520</v>
      </c>
      <c r="X32" s="2">
        <f t="shared" si="9"/>
        <v>241559.99999999997</v>
      </c>
    </row>
    <row r="33" spans="1:24">
      <c r="A33" s="51" t="s">
        <v>188</v>
      </c>
      <c r="B33" s="8" t="s">
        <v>50</v>
      </c>
      <c r="C33" s="8" t="s">
        <v>49</v>
      </c>
      <c r="D33" s="7" t="s">
        <v>48</v>
      </c>
      <c r="E33" s="7"/>
      <c r="F33" s="38">
        <v>36</v>
      </c>
      <c r="G33" s="6">
        <f t="shared" si="11"/>
        <v>1</v>
      </c>
      <c r="H33" s="43" t="s">
        <v>136</v>
      </c>
      <c r="I33" s="5">
        <f t="shared" si="1"/>
        <v>0.38550000000000001</v>
      </c>
      <c r="J33" s="3">
        <v>49.1</v>
      </c>
      <c r="K33" s="3">
        <v>35.57</v>
      </c>
      <c r="L33" s="4">
        <v>12</v>
      </c>
      <c r="M33" s="4">
        <v>12</v>
      </c>
      <c r="N33" s="4">
        <v>12</v>
      </c>
      <c r="O33" s="3">
        <f t="shared" si="2"/>
        <v>21211.200000000001</v>
      </c>
      <c r="P33" s="17">
        <f t="shared" si="3"/>
        <v>15366.240000000002</v>
      </c>
      <c r="Q33" s="2">
        <f t="shared" si="12"/>
        <v>63633.599999999999</v>
      </c>
      <c r="R33" s="2">
        <f t="shared" si="4"/>
        <v>46098.720000000001</v>
      </c>
      <c r="S33" s="3">
        <v>54.6</v>
      </c>
      <c r="T33" s="3">
        <f t="shared" si="5"/>
        <v>23587.200000000001</v>
      </c>
      <c r="U33" s="2">
        <f t="shared" si="6"/>
        <v>70761.600000000006</v>
      </c>
      <c r="V33" s="2">
        <f t="shared" si="7"/>
        <v>33.549999999999997</v>
      </c>
      <c r="W33" s="2">
        <f t="shared" si="8"/>
        <v>14493.599999999999</v>
      </c>
      <c r="X33" s="2">
        <f t="shared" si="9"/>
        <v>43480.799999999996</v>
      </c>
    </row>
    <row r="34" spans="1:24">
      <c r="A34" s="51" t="s">
        <v>197</v>
      </c>
      <c r="B34" s="8" t="s">
        <v>50</v>
      </c>
      <c r="C34" s="8" t="s">
        <v>62</v>
      </c>
      <c r="D34" s="7" t="s">
        <v>61</v>
      </c>
      <c r="E34" s="11"/>
      <c r="F34" s="40">
        <v>30</v>
      </c>
      <c r="G34" s="6">
        <f t="shared" si="11"/>
        <v>1</v>
      </c>
      <c r="H34" s="43" t="s">
        <v>136</v>
      </c>
      <c r="I34" s="5">
        <f t="shared" si="1"/>
        <v>0.38550000000000001</v>
      </c>
      <c r="J34" s="3">
        <v>30.8</v>
      </c>
      <c r="K34" s="3">
        <v>22.31</v>
      </c>
      <c r="L34" s="4">
        <v>12</v>
      </c>
      <c r="M34" s="4">
        <v>12</v>
      </c>
      <c r="N34" s="4">
        <v>12</v>
      </c>
      <c r="O34" s="3">
        <f t="shared" si="2"/>
        <v>11088</v>
      </c>
      <c r="P34" s="17">
        <f t="shared" si="3"/>
        <v>8031.5999999999995</v>
      </c>
      <c r="Q34" s="2">
        <f t="shared" si="12"/>
        <v>33264</v>
      </c>
      <c r="R34" s="2">
        <f t="shared" si="4"/>
        <v>24094.799999999999</v>
      </c>
      <c r="S34" s="3">
        <v>34.200000000000003</v>
      </c>
      <c r="T34" s="3">
        <f t="shared" si="5"/>
        <v>12312.000000000002</v>
      </c>
      <c r="U34" s="2">
        <f t="shared" si="6"/>
        <v>36936</v>
      </c>
      <c r="V34" s="2">
        <f t="shared" si="7"/>
        <v>21.02</v>
      </c>
      <c r="W34" s="2">
        <f t="shared" si="8"/>
        <v>7567.2000000000007</v>
      </c>
      <c r="X34" s="2">
        <f t="shared" si="9"/>
        <v>22701.600000000002</v>
      </c>
    </row>
    <row r="35" spans="1:24">
      <c r="A35" s="51" t="s">
        <v>186</v>
      </c>
      <c r="B35" s="8" t="s">
        <v>24</v>
      </c>
      <c r="C35" s="8" t="s">
        <v>66</v>
      </c>
      <c r="D35" s="8" t="s">
        <v>65</v>
      </c>
      <c r="E35" s="7"/>
      <c r="F35" s="38">
        <v>4400</v>
      </c>
      <c r="G35" s="6">
        <f t="shared" si="11"/>
        <v>1</v>
      </c>
      <c r="H35" s="43" t="s">
        <v>0</v>
      </c>
      <c r="I35" s="5">
        <f t="shared" ref="I35:I56" si="13">IF(H35="Fam1",$AA$4,$AA$5)</f>
        <v>0.32550000000000001</v>
      </c>
      <c r="J35" s="3">
        <v>6</v>
      </c>
      <c r="K35" s="3">
        <v>4.43</v>
      </c>
      <c r="L35" s="4">
        <v>12</v>
      </c>
      <c r="M35" s="4">
        <v>12</v>
      </c>
      <c r="N35" s="4">
        <v>12</v>
      </c>
      <c r="O35" s="3">
        <f t="shared" ref="O35:O56" si="14">+M35*J35*F35</f>
        <v>316800</v>
      </c>
      <c r="P35" s="17">
        <f t="shared" ref="P35:P56" si="15">+M35*K35*F35</f>
        <v>233903.99999999997</v>
      </c>
      <c r="Q35" s="2">
        <f t="shared" si="12"/>
        <v>950400</v>
      </c>
      <c r="R35" s="2">
        <f t="shared" ref="R35:R56" si="16">+K35*L35*F35+F35*K35*M35+F35*K35*N35</f>
        <v>701712</v>
      </c>
      <c r="S35" s="3">
        <v>6.6</v>
      </c>
      <c r="T35" s="3">
        <f t="shared" ref="T35:T56" si="17">+S35*M35*F35</f>
        <v>348479.99999999994</v>
      </c>
      <c r="U35" s="2">
        <f t="shared" ref="U35:U56" si="18">+S35*L35*F35+F35*S35*M35+F35*S35*N35</f>
        <v>1045440</v>
      </c>
      <c r="V35" s="2">
        <f t="shared" ref="V35:V56" si="19">ROUND(S35*(1-I35),2)</f>
        <v>4.45</v>
      </c>
      <c r="W35" s="2">
        <f t="shared" ref="W35:W56" si="20">+V35*M35*F35</f>
        <v>234960.00000000003</v>
      </c>
      <c r="X35" s="2">
        <f t="shared" ref="X35:X56" si="21">+V35*F35*(SUM(L35:N35))</f>
        <v>704880</v>
      </c>
    </row>
    <row r="36" spans="1:24">
      <c r="A36" s="51" t="s">
        <v>186</v>
      </c>
      <c r="B36" s="8" t="s">
        <v>50</v>
      </c>
      <c r="C36" s="8" t="s">
        <v>62</v>
      </c>
      <c r="D36" s="8" t="s">
        <v>61</v>
      </c>
      <c r="E36" s="7"/>
      <c r="F36" s="38">
        <v>1000</v>
      </c>
      <c r="G36" s="6">
        <f t="shared" si="11"/>
        <v>1</v>
      </c>
      <c r="H36" s="43" t="s">
        <v>136</v>
      </c>
      <c r="I36" s="5">
        <f t="shared" si="13"/>
        <v>0.38550000000000001</v>
      </c>
      <c r="J36" s="3">
        <v>30.8</v>
      </c>
      <c r="K36" s="3">
        <v>22.31</v>
      </c>
      <c r="L36" s="4">
        <v>12</v>
      </c>
      <c r="M36" s="4">
        <v>12</v>
      </c>
      <c r="N36" s="4">
        <v>12</v>
      </c>
      <c r="O36" s="3">
        <f t="shared" si="14"/>
        <v>369600</v>
      </c>
      <c r="P36" s="17">
        <f t="shared" si="15"/>
        <v>267719.99999999994</v>
      </c>
      <c r="Q36" s="2">
        <f t="shared" si="12"/>
        <v>1108800</v>
      </c>
      <c r="R36" s="2">
        <f t="shared" si="16"/>
        <v>803160</v>
      </c>
      <c r="S36" s="3">
        <v>34.200000000000003</v>
      </c>
      <c r="T36" s="3">
        <f t="shared" si="17"/>
        <v>410400.00000000006</v>
      </c>
      <c r="U36" s="2">
        <f t="shared" si="18"/>
        <v>1231200</v>
      </c>
      <c r="V36" s="2">
        <f t="shared" si="19"/>
        <v>21.02</v>
      </c>
      <c r="W36" s="2">
        <f t="shared" si="20"/>
        <v>252240</v>
      </c>
      <c r="X36" s="2">
        <f t="shared" si="21"/>
        <v>756720</v>
      </c>
    </row>
    <row r="37" spans="1:24">
      <c r="A37" s="51" t="s">
        <v>196</v>
      </c>
      <c r="B37" s="8" t="s">
        <v>50</v>
      </c>
      <c r="C37" s="8" t="s">
        <v>49</v>
      </c>
      <c r="D37" s="7" t="s">
        <v>48</v>
      </c>
      <c r="E37" s="7"/>
      <c r="F37" s="38">
        <v>800</v>
      </c>
      <c r="G37" s="53">
        <f t="shared" si="11"/>
        <v>1</v>
      </c>
      <c r="H37" s="43" t="s">
        <v>136</v>
      </c>
      <c r="I37" s="5">
        <f t="shared" si="13"/>
        <v>0.38550000000000001</v>
      </c>
      <c r="J37" s="3">
        <v>49.1</v>
      </c>
      <c r="K37" s="3">
        <v>35.57</v>
      </c>
      <c r="L37" s="4">
        <v>12</v>
      </c>
      <c r="M37" s="4">
        <v>12</v>
      </c>
      <c r="N37" s="4">
        <v>12</v>
      </c>
      <c r="O37" s="3">
        <f t="shared" si="14"/>
        <v>471360.00000000006</v>
      </c>
      <c r="P37" s="17">
        <f t="shared" si="15"/>
        <v>341472</v>
      </c>
      <c r="Q37" s="2">
        <f t="shared" si="12"/>
        <v>1414080</v>
      </c>
      <c r="R37" s="2">
        <f t="shared" si="16"/>
        <v>1024416</v>
      </c>
      <c r="S37" s="3">
        <v>54.6</v>
      </c>
      <c r="T37" s="3">
        <f t="shared" si="17"/>
        <v>524160.00000000006</v>
      </c>
      <c r="U37" s="2">
        <f t="shared" si="18"/>
        <v>1572480</v>
      </c>
      <c r="V37" s="2">
        <f t="shared" si="19"/>
        <v>33.549999999999997</v>
      </c>
      <c r="W37" s="2">
        <f t="shared" si="20"/>
        <v>322080</v>
      </c>
      <c r="X37" s="2">
        <f t="shared" si="21"/>
        <v>966239.99999999988</v>
      </c>
    </row>
    <row r="38" spans="1:24">
      <c r="A38" s="51" t="s">
        <v>196</v>
      </c>
      <c r="B38" s="16" t="s">
        <v>35</v>
      </c>
      <c r="C38" s="8" t="s">
        <v>43</v>
      </c>
      <c r="D38" s="7" t="s">
        <v>42</v>
      </c>
      <c r="E38" s="7"/>
      <c r="F38" s="54">
        <v>70</v>
      </c>
      <c r="G38" s="6">
        <f t="shared" si="11"/>
        <v>1</v>
      </c>
      <c r="H38" s="43" t="s">
        <v>0</v>
      </c>
      <c r="I38" s="5">
        <f t="shared" si="13"/>
        <v>0.32550000000000001</v>
      </c>
      <c r="J38" s="3">
        <v>137.80000000000001</v>
      </c>
      <c r="K38" s="3">
        <v>101.7</v>
      </c>
      <c r="L38" s="4">
        <v>12</v>
      </c>
      <c r="M38" s="4">
        <v>12</v>
      </c>
      <c r="N38" s="4">
        <v>12</v>
      </c>
      <c r="O38" s="3">
        <f t="shared" si="14"/>
        <v>115752.00000000001</v>
      </c>
      <c r="P38" s="17">
        <f t="shared" si="15"/>
        <v>85428</v>
      </c>
      <c r="Q38" s="2">
        <f t="shared" si="12"/>
        <v>347256</v>
      </c>
      <c r="R38" s="2">
        <f t="shared" si="16"/>
        <v>256284</v>
      </c>
      <c r="S38" s="3">
        <v>152.9</v>
      </c>
      <c r="T38" s="3">
        <f t="shared" si="17"/>
        <v>128436.00000000001</v>
      </c>
      <c r="U38" s="2">
        <f t="shared" si="18"/>
        <v>385308</v>
      </c>
      <c r="V38" s="2">
        <f t="shared" si="19"/>
        <v>103.13</v>
      </c>
      <c r="W38" s="2">
        <f t="shared" si="20"/>
        <v>86629.2</v>
      </c>
      <c r="X38" s="2">
        <f t="shared" si="21"/>
        <v>259887.59999999998</v>
      </c>
    </row>
    <row r="39" spans="1:24">
      <c r="A39" s="51" t="s">
        <v>196</v>
      </c>
      <c r="B39" s="8" t="s">
        <v>35</v>
      </c>
      <c r="C39" s="8" t="s">
        <v>41</v>
      </c>
      <c r="D39" s="7" t="s">
        <v>40</v>
      </c>
      <c r="E39" s="7"/>
      <c r="F39" s="38">
        <v>50</v>
      </c>
      <c r="G39" s="6">
        <f t="shared" si="11"/>
        <v>1</v>
      </c>
      <c r="H39" s="43" t="s">
        <v>0</v>
      </c>
      <c r="I39" s="5">
        <f t="shared" si="13"/>
        <v>0.32550000000000001</v>
      </c>
      <c r="J39" s="3">
        <v>30.6</v>
      </c>
      <c r="K39" s="3">
        <v>22.58</v>
      </c>
      <c r="L39" s="4">
        <v>12</v>
      </c>
      <c r="M39" s="4">
        <v>12</v>
      </c>
      <c r="N39" s="4">
        <v>12</v>
      </c>
      <c r="O39" s="3">
        <f t="shared" si="14"/>
        <v>18360.000000000004</v>
      </c>
      <c r="P39" s="17">
        <f t="shared" si="15"/>
        <v>13547.999999999998</v>
      </c>
      <c r="Q39" s="2">
        <f t="shared" si="12"/>
        <v>55080</v>
      </c>
      <c r="R39" s="2">
        <f t="shared" si="16"/>
        <v>40644</v>
      </c>
      <c r="S39" s="3">
        <v>34</v>
      </c>
      <c r="T39" s="3">
        <f t="shared" si="17"/>
        <v>20400</v>
      </c>
      <c r="U39" s="2">
        <f t="shared" si="18"/>
        <v>61200</v>
      </c>
      <c r="V39" s="2">
        <f t="shared" si="19"/>
        <v>22.93</v>
      </c>
      <c r="W39" s="2">
        <f t="shared" si="20"/>
        <v>13757.999999999998</v>
      </c>
      <c r="X39" s="2">
        <f t="shared" si="21"/>
        <v>41274</v>
      </c>
    </row>
    <row r="40" spans="1:24">
      <c r="A40" s="51" t="s">
        <v>196</v>
      </c>
      <c r="B40" s="8" t="s">
        <v>35</v>
      </c>
      <c r="C40" s="8" t="s">
        <v>37</v>
      </c>
      <c r="D40" s="7" t="s">
        <v>36</v>
      </c>
      <c r="E40" s="7"/>
      <c r="F40" s="38">
        <v>63</v>
      </c>
      <c r="G40" s="6">
        <f t="shared" si="11"/>
        <v>1</v>
      </c>
      <c r="H40" s="43" t="s">
        <v>0</v>
      </c>
      <c r="I40" s="5">
        <f t="shared" si="13"/>
        <v>0.32550000000000001</v>
      </c>
      <c r="J40" s="3">
        <v>23</v>
      </c>
      <c r="K40" s="3">
        <v>16.97</v>
      </c>
      <c r="L40" s="4">
        <v>12</v>
      </c>
      <c r="M40" s="4">
        <v>12</v>
      </c>
      <c r="N40" s="4">
        <v>12</v>
      </c>
      <c r="O40" s="3">
        <f t="shared" si="14"/>
        <v>17388</v>
      </c>
      <c r="P40" s="17">
        <f t="shared" si="15"/>
        <v>12829.32</v>
      </c>
      <c r="Q40" s="2">
        <f t="shared" si="12"/>
        <v>52164</v>
      </c>
      <c r="R40" s="2">
        <f t="shared" si="16"/>
        <v>38487.96</v>
      </c>
      <c r="S40" s="3">
        <v>25.5</v>
      </c>
      <c r="T40" s="3">
        <f t="shared" si="17"/>
        <v>19278</v>
      </c>
      <c r="U40" s="2">
        <f t="shared" si="18"/>
        <v>57834</v>
      </c>
      <c r="V40" s="2">
        <f t="shared" si="19"/>
        <v>17.2</v>
      </c>
      <c r="W40" s="2">
        <f t="shared" si="20"/>
        <v>13003.199999999999</v>
      </c>
      <c r="X40" s="2">
        <f t="shared" si="21"/>
        <v>39009.599999999999</v>
      </c>
    </row>
    <row r="41" spans="1:24">
      <c r="A41" s="51" t="s">
        <v>195</v>
      </c>
      <c r="B41" s="8" t="s">
        <v>35</v>
      </c>
      <c r="C41" s="8" t="s">
        <v>86</v>
      </c>
      <c r="D41" s="26" t="s">
        <v>85</v>
      </c>
      <c r="E41" s="7">
        <v>0</v>
      </c>
      <c r="F41" s="34">
        <v>100</v>
      </c>
      <c r="G41" s="6">
        <f t="shared" si="11"/>
        <v>1</v>
      </c>
      <c r="H41" s="43" t="s">
        <v>0</v>
      </c>
      <c r="I41" s="5">
        <f t="shared" si="13"/>
        <v>0.32550000000000001</v>
      </c>
      <c r="J41" s="3">
        <v>76.5</v>
      </c>
      <c r="K41" s="3">
        <v>56.46</v>
      </c>
      <c r="L41" s="4">
        <v>12</v>
      </c>
      <c r="M41" s="4">
        <v>12</v>
      </c>
      <c r="N41" s="4">
        <v>12</v>
      </c>
      <c r="O41" s="3">
        <f t="shared" si="14"/>
        <v>91800</v>
      </c>
      <c r="P41" s="17">
        <f t="shared" si="15"/>
        <v>67752</v>
      </c>
      <c r="Q41" s="2">
        <f t="shared" si="12"/>
        <v>275400</v>
      </c>
      <c r="R41" s="2">
        <f t="shared" si="16"/>
        <v>203256</v>
      </c>
      <c r="S41" s="3">
        <v>85</v>
      </c>
      <c r="T41" s="3">
        <f t="shared" si="17"/>
        <v>102000</v>
      </c>
      <c r="U41" s="2">
        <f t="shared" si="18"/>
        <v>306000</v>
      </c>
      <c r="V41" s="2">
        <f t="shared" si="19"/>
        <v>57.33</v>
      </c>
      <c r="W41" s="2">
        <f t="shared" si="20"/>
        <v>68796</v>
      </c>
      <c r="X41" s="2">
        <f t="shared" si="21"/>
        <v>206388</v>
      </c>
    </row>
    <row r="42" spans="1:24">
      <c r="A42" s="51" t="s">
        <v>195</v>
      </c>
      <c r="B42" s="8" t="s">
        <v>35</v>
      </c>
      <c r="C42" s="8" t="s">
        <v>168</v>
      </c>
      <c r="D42" s="26" t="s">
        <v>167</v>
      </c>
      <c r="E42" s="7">
        <v>0</v>
      </c>
      <c r="F42" s="34">
        <v>1</v>
      </c>
      <c r="G42" s="6">
        <f t="shared" si="11"/>
        <v>1</v>
      </c>
      <c r="H42" s="43" t="s">
        <v>0</v>
      </c>
      <c r="I42" s="5">
        <f t="shared" si="13"/>
        <v>0.32550000000000001</v>
      </c>
      <c r="J42" s="3">
        <v>765.1</v>
      </c>
      <c r="K42" s="3">
        <v>564.64</v>
      </c>
      <c r="L42" s="4">
        <v>12</v>
      </c>
      <c r="M42" s="4">
        <v>12</v>
      </c>
      <c r="N42" s="4">
        <v>12</v>
      </c>
      <c r="O42" s="3">
        <f t="shared" si="14"/>
        <v>9181.2000000000007</v>
      </c>
      <c r="P42" s="17">
        <f t="shared" si="15"/>
        <v>6775.68</v>
      </c>
      <c r="Q42" s="2">
        <f t="shared" si="12"/>
        <v>27543.600000000002</v>
      </c>
      <c r="R42" s="2">
        <f t="shared" si="16"/>
        <v>20327.04</v>
      </c>
      <c r="S42" s="3">
        <v>849.2</v>
      </c>
      <c r="T42" s="3">
        <f t="shared" si="17"/>
        <v>10190.400000000001</v>
      </c>
      <c r="U42" s="2">
        <f t="shared" si="18"/>
        <v>30571.200000000004</v>
      </c>
      <c r="V42" s="2">
        <f t="shared" si="19"/>
        <v>572.79</v>
      </c>
      <c r="W42" s="2">
        <f t="shared" si="20"/>
        <v>6873.48</v>
      </c>
      <c r="X42" s="2">
        <f t="shared" si="21"/>
        <v>20620.439999999999</v>
      </c>
    </row>
    <row r="43" spans="1:24">
      <c r="A43" s="51" t="s">
        <v>194</v>
      </c>
      <c r="B43" s="8" t="s">
        <v>10</v>
      </c>
      <c r="C43" s="8" t="s">
        <v>118</v>
      </c>
      <c r="D43" s="26" t="s">
        <v>117</v>
      </c>
      <c r="E43" s="7">
        <v>0</v>
      </c>
      <c r="F43" s="38">
        <v>7000</v>
      </c>
      <c r="G43" s="6">
        <f t="shared" si="11"/>
        <v>1</v>
      </c>
      <c r="H43" s="43" t="s">
        <v>0</v>
      </c>
      <c r="I43" s="5">
        <f t="shared" si="13"/>
        <v>0.32550000000000001</v>
      </c>
      <c r="J43" s="3">
        <v>398</v>
      </c>
      <c r="K43" s="3">
        <v>293.72000000000003</v>
      </c>
      <c r="L43" s="10">
        <v>1</v>
      </c>
      <c r="M43" s="10">
        <v>1</v>
      </c>
      <c r="N43" s="10">
        <v>1</v>
      </c>
      <c r="O43" s="3">
        <f t="shared" si="14"/>
        <v>2786000</v>
      </c>
      <c r="P43" s="17">
        <f t="shared" si="15"/>
        <v>2056040.0000000002</v>
      </c>
      <c r="Q43" s="2">
        <f t="shared" si="12"/>
        <v>8358000</v>
      </c>
      <c r="R43" s="2">
        <f t="shared" si="16"/>
        <v>6168120.0000000009</v>
      </c>
      <c r="S43" s="3">
        <v>398</v>
      </c>
      <c r="T43" s="3">
        <f t="shared" si="17"/>
        <v>2786000</v>
      </c>
      <c r="U43" s="2">
        <f t="shared" si="18"/>
        <v>8358000</v>
      </c>
      <c r="V43" s="2">
        <f t="shared" si="19"/>
        <v>268.45</v>
      </c>
      <c r="W43" s="2">
        <f t="shared" si="20"/>
        <v>1879150</v>
      </c>
      <c r="X43" s="2">
        <f t="shared" si="21"/>
        <v>5637450</v>
      </c>
    </row>
    <row r="44" spans="1:24">
      <c r="A44" s="51" t="s">
        <v>194</v>
      </c>
      <c r="B44" s="8" t="s">
        <v>10</v>
      </c>
      <c r="C44" s="8" t="s">
        <v>116</v>
      </c>
      <c r="D44" s="26" t="s">
        <v>115</v>
      </c>
      <c r="E44" s="7">
        <v>0</v>
      </c>
      <c r="F44" s="38">
        <v>5000</v>
      </c>
      <c r="G44" s="6">
        <f t="shared" si="11"/>
        <v>1</v>
      </c>
      <c r="H44" s="43" t="s">
        <v>0</v>
      </c>
      <c r="I44" s="5">
        <f t="shared" si="13"/>
        <v>0.32550000000000001</v>
      </c>
      <c r="J44" s="3">
        <v>70</v>
      </c>
      <c r="K44" s="3">
        <v>51.66</v>
      </c>
      <c r="L44" s="10">
        <v>1</v>
      </c>
      <c r="M44" s="10">
        <v>1</v>
      </c>
      <c r="N44" s="10">
        <v>1</v>
      </c>
      <c r="O44" s="3">
        <f t="shared" si="14"/>
        <v>350000</v>
      </c>
      <c r="P44" s="17">
        <f t="shared" si="15"/>
        <v>258299.99999999997</v>
      </c>
      <c r="Q44" s="2">
        <f t="shared" si="12"/>
        <v>1050000</v>
      </c>
      <c r="R44" s="2">
        <f t="shared" si="16"/>
        <v>774899.99999999988</v>
      </c>
      <c r="S44" s="3">
        <v>70</v>
      </c>
      <c r="T44" s="3">
        <f t="shared" si="17"/>
        <v>350000</v>
      </c>
      <c r="U44" s="2">
        <f t="shared" si="18"/>
        <v>1050000</v>
      </c>
      <c r="V44" s="2">
        <f t="shared" si="19"/>
        <v>47.22</v>
      </c>
      <c r="W44" s="2">
        <f t="shared" si="20"/>
        <v>236100</v>
      </c>
      <c r="X44" s="2">
        <f t="shared" si="21"/>
        <v>708300</v>
      </c>
    </row>
    <row r="45" spans="1:24">
      <c r="A45" s="51" t="s">
        <v>193</v>
      </c>
      <c r="B45" s="8" t="s">
        <v>24</v>
      </c>
      <c r="C45" s="8" t="s">
        <v>103</v>
      </c>
      <c r="D45" s="25" t="s">
        <v>102</v>
      </c>
      <c r="E45" s="9">
        <v>0</v>
      </c>
      <c r="F45" s="38">
        <v>30</v>
      </c>
      <c r="G45" s="6">
        <f t="shared" si="11"/>
        <v>1</v>
      </c>
      <c r="H45" s="43" t="s">
        <v>0</v>
      </c>
      <c r="I45" s="5">
        <f t="shared" si="13"/>
        <v>0.32550000000000001</v>
      </c>
      <c r="J45" s="3">
        <v>30.6</v>
      </c>
      <c r="K45" s="3">
        <v>22.58</v>
      </c>
      <c r="L45" s="4">
        <v>12</v>
      </c>
      <c r="M45" s="4">
        <v>12</v>
      </c>
      <c r="N45" s="4">
        <v>12</v>
      </c>
      <c r="O45" s="3">
        <f t="shared" si="14"/>
        <v>11016.000000000002</v>
      </c>
      <c r="P45" s="17">
        <f t="shared" si="15"/>
        <v>8128.7999999999993</v>
      </c>
      <c r="Q45" s="2">
        <f t="shared" si="12"/>
        <v>33048</v>
      </c>
      <c r="R45" s="2">
        <f t="shared" si="16"/>
        <v>24386.399999999998</v>
      </c>
      <c r="S45" s="3">
        <v>34</v>
      </c>
      <c r="T45" s="3">
        <f t="shared" si="17"/>
        <v>12240</v>
      </c>
      <c r="U45" s="2">
        <f t="shared" si="18"/>
        <v>36720</v>
      </c>
      <c r="V45" s="2">
        <f t="shared" si="19"/>
        <v>22.93</v>
      </c>
      <c r="W45" s="2">
        <f t="shared" si="20"/>
        <v>8254.7999999999993</v>
      </c>
      <c r="X45" s="2">
        <f t="shared" si="21"/>
        <v>24764.399999999998</v>
      </c>
    </row>
    <row r="46" spans="1:24">
      <c r="A46" s="51" t="s">
        <v>192</v>
      </c>
      <c r="B46" s="8" t="s">
        <v>56</v>
      </c>
      <c r="C46" s="8" t="s">
        <v>75</v>
      </c>
      <c r="D46" s="26" t="s">
        <v>74</v>
      </c>
      <c r="E46" s="9"/>
      <c r="F46" s="6">
        <v>40</v>
      </c>
      <c r="G46" s="6">
        <f t="shared" si="11"/>
        <v>1</v>
      </c>
      <c r="H46" s="43" t="s">
        <v>0</v>
      </c>
      <c r="I46" s="5">
        <f t="shared" si="13"/>
        <v>0.32550000000000001</v>
      </c>
      <c r="J46" s="3">
        <v>7</v>
      </c>
      <c r="K46" s="3">
        <v>5.17</v>
      </c>
      <c r="L46" s="4">
        <v>12</v>
      </c>
      <c r="M46" s="4">
        <v>12</v>
      </c>
      <c r="N46" s="4">
        <v>12</v>
      </c>
      <c r="O46" s="3">
        <f t="shared" si="14"/>
        <v>3360</v>
      </c>
      <c r="P46" s="17">
        <f t="shared" si="15"/>
        <v>2481.6</v>
      </c>
      <c r="Q46" s="2">
        <f t="shared" si="12"/>
        <v>10080</v>
      </c>
      <c r="R46" s="2">
        <f t="shared" si="16"/>
        <v>7444.8000000000011</v>
      </c>
      <c r="S46" s="3">
        <v>7.7</v>
      </c>
      <c r="T46" s="3">
        <f t="shared" si="17"/>
        <v>3696</v>
      </c>
      <c r="U46" s="2">
        <f t="shared" si="18"/>
        <v>11088</v>
      </c>
      <c r="V46" s="2">
        <f t="shared" si="19"/>
        <v>5.19</v>
      </c>
      <c r="W46" s="2">
        <f t="shared" si="20"/>
        <v>2491.1999999999998</v>
      </c>
      <c r="X46" s="2">
        <f t="shared" si="21"/>
        <v>7473.6</v>
      </c>
    </row>
    <row r="47" spans="1:24">
      <c r="A47" s="51" t="s">
        <v>191</v>
      </c>
      <c r="B47" s="8" t="s">
        <v>56</v>
      </c>
      <c r="C47" s="8" t="s">
        <v>75</v>
      </c>
      <c r="D47" s="26" t="s">
        <v>74</v>
      </c>
      <c r="E47" s="7"/>
      <c r="F47" s="38">
        <v>20</v>
      </c>
      <c r="G47" s="6">
        <f t="shared" si="11"/>
        <v>1</v>
      </c>
      <c r="H47" s="43" t="s">
        <v>0</v>
      </c>
      <c r="I47" s="5">
        <f t="shared" si="13"/>
        <v>0.32550000000000001</v>
      </c>
      <c r="J47" s="3">
        <v>7</v>
      </c>
      <c r="K47" s="3">
        <v>5.17</v>
      </c>
      <c r="L47" s="4">
        <v>12</v>
      </c>
      <c r="M47" s="4">
        <v>12</v>
      </c>
      <c r="N47" s="4">
        <v>12</v>
      </c>
      <c r="O47" s="3">
        <f t="shared" si="14"/>
        <v>1680</v>
      </c>
      <c r="P47" s="17">
        <f t="shared" si="15"/>
        <v>1240.8</v>
      </c>
      <c r="Q47" s="2">
        <f t="shared" si="12"/>
        <v>5040</v>
      </c>
      <c r="R47" s="2">
        <f t="shared" si="16"/>
        <v>3722.4000000000005</v>
      </c>
      <c r="S47" s="3">
        <v>7.7</v>
      </c>
      <c r="T47" s="3">
        <f t="shared" si="17"/>
        <v>1848</v>
      </c>
      <c r="U47" s="2">
        <f t="shared" si="18"/>
        <v>5544</v>
      </c>
      <c r="V47" s="2">
        <f t="shared" si="19"/>
        <v>5.19</v>
      </c>
      <c r="W47" s="2">
        <f t="shared" si="20"/>
        <v>1245.5999999999999</v>
      </c>
      <c r="X47" s="2">
        <f t="shared" si="21"/>
        <v>3736.8</v>
      </c>
    </row>
    <row r="48" spans="1:24">
      <c r="A48" s="51" t="s">
        <v>190</v>
      </c>
      <c r="B48" s="13" t="s">
        <v>3</v>
      </c>
      <c r="C48" s="13" t="s">
        <v>68</v>
      </c>
      <c r="D48" s="26" t="s">
        <v>67</v>
      </c>
      <c r="E48" s="7"/>
      <c r="F48" s="38">
        <v>18</v>
      </c>
      <c r="G48" s="6">
        <f t="shared" si="11"/>
        <v>1</v>
      </c>
      <c r="H48" s="43" t="s">
        <v>0</v>
      </c>
      <c r="I48" s="5">
        <f t="shared" si="13"/>
        <v>0.32550000000000001</v>
      </c>
      <c r="J48" s="3">
        <v>3.2</v>
      </c>
      <c r="K48" s="3">
        <v>3.2</v>
      </c>
      <c r="L48" s="4">
        <v>12</v>
      </c>
      <c r="M48" s="4">
        <v>12</v>
      </c>
      <c r="N48" s="4">
        <v>12</v>
      </c>
      <c r="O48" s="3">
        <f t="shared" si="14"/>
        <v>691.2</v>
      </c>
      <c r="P48" s="17">
        <f t="shared" si="15"/>
        <v>691.2</v>
      </c>
      <c r="Q48" s="2">
        <f t="shared" si="12"/>
        <v>2073.6</v>
      </c>
      <c r="R48" s="2">
        <f t="shared" si="16"/>
        <v>2073.6000000000004</v>
      </c>
      <c r="S48" s="3">
        <v>3.5</v>
      </c>
      <c r="T48" s="3">
        <f t="shared" si="17"/>
        <v>756</v>
      </c>
      <c r="U48" s="2">
        <f t="shared" si="18"/>
        <v>2268</v>
      </c>
      <c r="V48" s="2">
        <f t="shared" si="19"/>
        <v>2.36</v>
      </c>
      <c r="W48" s="2">
        <f t="shared" si="20"/>
        <v>509.76</v>
      </c>
      <c r="X48" s="2">
        <f t="shared" si="21"/>
        <v>1529.28</v>
      </c>
    </row>
    <row r="49" spans="1:24">
      <c r="A49" s="51" t="s">
        <v>190</v>
      </c>
      <c r="B49" s="8" t="s">
        <v>72</v>
      </c>
      <c r="C49" s="8" t="s">
        <v>71</v>
      </c>
      <c r="D49" s="26" t="s">
        <v>70</v>
      </c>
      <c r="E49" s="7"/>
      <c r="F49" s="38">
        <v>18</v>
      </c>
      <c r="G49" s="6">
        <f t="shared" si="11"/>
        <v>1</v>
      </c>
      <c r="H49" s="43" t="s">
        <v>0</v>
      </c>
      <c r="I49" s="5">
        <f t="shared" si="13"/>
        <v>0.32550000000000001</v>
      </c>
      <c r="J49" s="3">
        <v>1.6</v>
      </c>
      <c r="K49" s="3">
        <v>1.18</v>
      </c>
      <c r="L49" s="4">
        <v>12</v>
      </c>
      <c r="M49" s="4">
        <v>12</v>
      </c>
      <c r="N49" s="4">
        <v>12</v>
      </c>
      <c r="O49" s="3">
        <f t="shared" si="14"/>
        <v>345.6</v>
      </c>
      <c r="P49" s="17">
        <f t="shared" si="15"/>
        <v>254.88</v>
      </c>
      <c r="Q49" s="2">
        <f t="shared" si="12"/>
        <v>1036.8</v>
      </c>
      <c r="R49" s="2">
        <f t="shared" si="16"/>
        <v>764.64</v>
      </c>
      <c r="S49" s="3">
        <v>1.71</v>
      </c>
      <c r="T49" s="3">
        <f t="shared" si="17"/>
        <v>369.36</v>
      </c>
      <c r="U49" s="2">
        <f t="shared" si="18"/>
        <v>1108.08</v>
      </c>
      <c r="V49" s="2">
        <f t="shared" si="19"/>
        <v>1.1499999999999999</v>
      </c>
      <c r="W49" s="2">
        <f t="shared" si="20"/>
        <v>248.39999999999998</v>
      </c>
      <c r="X49" s="2">
        <f t="shared" si="21"/>
        <v>745.19999999999993</v>
      </c>
    </row>
    <row r="50" spans="1:24">
      <c r="A50" s="51" t="s">
        <v>190</v>
      </c>
      <c r="B50" s="8" t="s">
        <v>24</v>
      </c>
      <c r="C50" s="8" t="s">
        <v>103</v>
      </c>
      <c r="D50" s="26" t="s">
        <v>102</v>
      </c>
      <c r="E50" s="7"/>
      <c r="F50" s="38">
        <v>3</v>
      </c>
      <c r="G50" s="6">
        <f t="shared" si="11"/>
        <v>1</v>
      </c>
      <c r="H50" s="43" t="s">
        <v>0</v>
      </c>
      <c r="I50" s="5">
        <f t="shared" si="13"/>
        <v>0.32550000000000001</v>
      </c>
      <c r="J50" s="3">
        <v>30.6</v>
      </c>
      <c r="K50" s="3">
        <v>22.58</v>
      </c>
      <c r="L50" s="4">
        <v>12</v>
      </c>
      <c r="M50" s="4">
        <v>12</v>
      </c>
      <c r="N50" s="4">
        <v>12</v>
      </c>
      <c r="O50" s="3">
        <f t="shared" si="14"/>
        <v>1101.6000000000001</v>
      </c>
      <c r="P50" s="17">
        <f t="shared" si="15"/>
        <v>812.87999999999988</v>
      </c>
      <c r="Q50" s="2">
        <f t="shared" si="12"/>
        <v>3304.8</v>
      </c>
      <c r="R50" s="2">
        <f t="shared" si="16"/>
        <v>2438.6399999999994</v>
      </c>
      <c r="S50" s="3">
        <v>34</v>
      </c>
      <c r="T50" s="3">
        <f t="shared" si="17"/>
        <v>1224</v>
      </c>
      <c r="U50" s="2">
        <f t="shared" si="18"/>
        <v>3672</v>
      </c>
      <c r="V50" s="2">
        <f t="shared" si="19"/>
        <v>22.93</v>
      </c>
      <c r="W50" s="2">
        <f t="shared" si="20"/>
        <v>825.4799999999999</v>
      </c>
      <c r="X50" s="2">
        <f t="shared" si="21"/>
        <v>2476.4399999999996</v>
      </c>
    </row>
    <row r="51" spans="1:24">
      <c r="A51" s="51" t="s">
        <v>189</v>
      </c>
      <c r="B51" s="8" t="s">
        <v>24</v>
      </c>
      <c r="C51" s="8" t="s">
        <v>103</v>
      </c>
      <c r="D51" s="26" t="s">
        <v>102</v>
      </c>
      <c r="E51" s="7"/>
      <c r="F51" s="38">
        <v>3</v>
      </c>
      <c r="G51" s="6">
        <f t="shared" si="11"/>
        <v>1</v>
      </c>
      <c r="H51" s="43" t="s">
        <v>0</v>
      </c>
      <c r="I51" s="5">
        <f t="shared" si="13"/>
        <v>0.32550000000000001</v>
      </c>
      <c r="J51" s="3">
        <v>30.6</v>
      </c>
      <c r="K51" s="3">
        <v>22.58</v>
      </c>
      <c r="L51" s="4">
        <v>12</v>
      </c>
      <c r="M51" s="4">
        <v>12</v>
      </c>
      <c r="N51" s="4">
        <v>12</v>
      </c>
      <c r="O51" s="3">
        <f t="shared" si="14"/>
        <v>1101.6000000000001</v>
      </c>
      <c r="P51" s="17">
        <f t="shared" si="15"/>
        <v>812.87999999999988</v>
      </c>
      <c r="Q51" s="2">
        <f t="shared" si="12"/>
        <v>3304.8</v>
      </c>
      <c r="R51" s="2">
        <f t="shared" si="16"/>
        <v>2438.6399999999994</v>
      </c>
      <c r="S51" s="3">
        <v>34</v>
      </c>
      <c r="T51" s="3">
        <f t="shared" si="17"/>
        <v>1224</v>
      </c>
      <c r="U51" s="2">
        <f t="shared" si="18"/>
        <v>3672</v>
      </c>
      <c r="V51" s="2">
        <f t="shared" si="19"/>
        <v>22.93</v>
      </c>
      <c r="W51" s="2">
        <f t="shared" si="20"/>
        <v>825.4799999999999</v>
      </c>
      <c r="X51" s="2">
        <f t="shared" si="21"/>
        <v>2476.4399999999996</v>
      </c>
    </row>
    <row r="52" spans="1:24">
      <c r="A52" s="51" t="s">
        <v>189</v>
      </c>
      <c r="B52" s="8" t="s">
        <v>3</v>
      </c>
      <c r="C52" s="8" t="s">
        <v>84</v>
      </c>
      <c r="D52" s="26" t="s">
        <v>83</v>
      </c>
      <c r="E52" s="7"/>
      <c r="F52" s="38">
        <v>1400</v>
      </c>
      <c r="G52" s="6">
        <f t="shared" si="11"/>
        <v>1</v>
      </c>
      <c r="H52" s="43" t="s">
        <v>0</v>
      </c>
      <c r="I52" s="5">
        <f t="shared" si="13"/>
        <v>0.32550000000000001</v>
      </c>
      <c r="J52" s="3">
        <v>0.15</v>
      </c>
      <c r="K52" s="3">
        <v>0.11</v>
      </c>
      <c r="L52" s="4">
        <v>12</v>
      </c>
      <c r="M52" s="4">
        <v>12</v>
      </c>
      <c r="N52" s="4">
        <v>12</v>
      </c>
      <c r="O52" s="3">
        <f t="shared" si="14"/>
        <v>2519.9999999999995</v>
      </c>
      <c r="P52" s="17">
        <f t="shared" si="15"/>
        <v>1848</v>
      </c>
      <c r="Q52" s="2">
        <f t="shared" si="12"/>
        <v>7560</v>
      </c>
      <c r="R52" s="2">
        <f t="shared" si="16"/>
        <v>5544</v>
      </c>
      <c r="S52" s="3">
        <v>0.18</v>
      </c>
      <c r="T52" s="3">
        <f t="shared" si="17"/>
        <v>3024</v>
      </c>
      <c r="U52" s="2">
        <f t="shared" si="18"/>
        <v>9072</v>
      </c>
      <c r="V52" s="2">
        <f t="shared" si="19"/>
        <v>0.12</v>
      </c>
      <c r="W52" s="2">
        <f t="shared" si="20"/>
        <v>2016</v>
      </c>
      <c r="X52" s="2">
        <f t="shared" si="21"/>
        <v>6048</v>
      </c>
    </row>
    <row r="53" spans="1:24">
      <c r="A53" s="51" t="s">
        <v>189</v>
      </c>
      <c r="B53" s="8" t="s">
        <v>35</v>
      </c>
      <c r="C53" s="8" t="s">
        <v>89</v>
      </c>
      <c r="D53" s="26" t="s">
        <v>88</v>
      </c>
      <c r="E53" s="7">
        <v>0</v>
      </c>
      <c r="F53" s="38">
        <v>3430</v>
      </c>
      <c r="G53" s="6">
        <f t="shared" si="11"/>
        <v>1</v>
      </c>
      <c r="H53" s="43" t="s">
        <v>0</v>
      </c>
      <c r="I53" s="5">
        <f t="shared" si="13"/>
        <v>0.32550000000000001</v>
      </c>
      <c r="J53" s="3">
        <v>15.3</v>
      </c>
      <c r="K53" s="3">
        <v>11.29</v>
      </c>
      <c r="L53" s="4">
        <v>12</v>
      </c>
      <c r="M53" s="4">
        <v>12</v>
      </c>
      <c r="N53" s="4">
        <v>12</v>
      </c>
      <c r="O53" s="3">
        <f t="shared" si="14"/>
        <v>629748.00000000012</v>
      </c>
      <c r="P53" s="17">
        <f t="shared" si="15"/>
        <v>464696.39999999997</v>
      </c>
      <c r="Q53" s="2">
        <f t="shared" si="12"/>
        <v>1889244</v>
      </c>
      <c r="R53" s="2">
        <f t="shared" si="16"/>
        <v>1394089.2</v>
      </c>
      <c r="S53" s="3">
        <v>17</v>
      </c>
      <c r="T53" s="3">
        <f t="shared" si="17"/>
        <v>699720</v>
      </c>
      <c r="U53" s="2">
        <f t="shared" si="18"/>
        <v>2099160</v>
      </c>
      <c r="V53" s="2">
        <f t="shared" si="19"/>
        <v>11.47</v>
      </c>
      <c r="W53" s="2">
        <f t="shared" si="20"/>
        <v>472105.20000000007</v>
      </c>
      <c r="X53" s="2">
        <f t="shared" si="21"/>
        <v>1416315.6</v>
      </c>
    </row>
    <row r="54" spans="1:24">
      <c r="A54" s="51" t="s">
        <v>189</v>
      </c>
      <c r="B54" s="8" t="s">
        <v>35</v>
      </c>
      <c r="C54" s="8" t="s">
        <v>86</v>
      </c>
      <c r="D54" s="26" t="s">
        <v>85</v>
      </c>
      <c r="E54" s="7">
        <v>0</v>
      </c>
      <c r="F54" s="38">
        <v>5</v>
      </c>
      <c r="G54" s="6">
        <f t="shared" si="11"/>
        <v>1</v>
      </c>
      <c r="H54" s="43" t="s">
        <v>0</v>
      </c>
      <c r="I54" s="5">
        <f t="shared" si="13"/>
        <v>0.32550000000000001</v>
      </c>
      <c r="J54" s="3">
        <v>76.5</v>
      </c>
      <c r="K54" s="3">
        <v>56.46</v>
      </c>
      <c r="L54" s="4">
        <v>12</v>
      </c>
      <c r="M54" s="4">
        <v>12</v>
      </c>
      <c r="N54" s="4">
        <v>12</v>
      </c>
      <c r="O54" s="3">
        <f t="shared" si="14"/>
        <v>4590</v>
      </c>
      <c r="P54" s="17">
        <f t="shared" si="15"/>
        <v>3387.6</v>
      </c>
      <c r="Q54" s="2">
        <f t="shared" si="12"/>
        <v>13770</v>
      </c>
      <c r="R54" s="2">
        <f t="shared" si="16"/>
        <v>10162.800000000001</v>
      </c>
      <c r="S54" s="3">
        <v>85</v>
      </c>
      <c r="T54" s="3">
        <f t="shared" si="17"/>
        <v>5100</v>
      </c>
      <c r="U54" s="2">
        <f t="shared" si="18"/>
        <v>15300</v>
      </c>
      <c r="V54" s="2">
        <f t="shared" si="19"/>
        <v>57.33</v>
      </c>
      <c r="W54" s="2">
        <f t="shared" si="20"/>
        <v>3439.8</v>
      </c>
      <c r="X54" s="2">
        <f t="shared" si="21"/>
        <v>10319.4</v>
      </c>
    </row>
    <row r="55" spans="1:24">
      <c r="A55" s="51" t="s">
        <v>188</v>
      </c>
      <c r="B55" s="12" t="s">
        <v>56</v>
      </c>
      <c r="C55" s="12" t="s">
        <v>187</v>
      </c>
      <c r="D55" s="26" t="s">
        <v>48</v>
      </c>
      <c r="E55" s="7">
        <v>0</v>
      </c>
      <c r="F55" s="38">
        <v>50</v>
      </c>
      <c r="G55" s="6">
        <f t="shared" si="11"/>
        <v>1</v>
      </c>
      <c r="H55" s="43" t="s">
        <v>136</v>
      </c>
      <c r="I55" s="5">
        <f t="shared" si="13"/>
        <v>0.38550000000000001</v>
      </c>
      <c r="J55" s="3">
        <v>49.1</v>
      </c>
      <c r="K55" s="3">
        <v>35.57</v>
      </c>
      <c r="L55" s="4">
        <v>12</v>
      </c>
      <c r="M55" s="4">
        <v>12</v>
      </c>
      <c r="N55" s="4">
        <v>12</v>
      </c>
      <c r="O55" s="3">
        <f t="shared" si="14"/>
        <v>29460.000000000004</v>
      </c>
      <c r="P55" s="17">
        <f t="shared" si="15"/>
        <v>21342</v>
      </c>
      <c r="Q55" s="2">
        <f t="shared" si="12"/>
        <v>88380</v>
      </c>
      <c r="R55" s="2">
        <f t="shared" si="16"/>
        <v>64026</v>
      </c>
      <c r="S55" s="3">
        <v>54.6</v>
      </c>
      <c r="T55" s="3">
        <f t="shared" si="17"/>
        <v>32760.000000000004</v>
      </c>
      <c r="U55" s="2">
        <f t="shared" si="18"/>
        <v>98280</v>
      </c>
      <c r="V55" s="2">
        <f t="shared" si="19"/>
        <v>33.549999999999997</v>
      </c>
      <c r="W55" s="2">
        <f t="shared" si="20"/>
        <v>20130</v>
      </c>
      <c r="X55" s="2">
        <f t="shared" si="21"/>
        <v>60389.999999999993</v>
      </c>
    </row>
    <row r="56" spans="1:24">
      <c r="A56" s="51" t="s">
        <v>186</v>
      </c>
      <c r="B56" s="8" t="s">
        <v>56</v>
      </c>
      <c r="C56" s="8" t="s">
        <v>58</v>
      </c>
      <c r="D56" s="25" t="s">
        <v>57</v>
      </c>
      <c r="E56" s="7"/>
      <c r="F56" s="38">
        <v>1500</v>
      </c>
      <c r="G56" s="6">
        <f t="shared" si="11"/>
        <v>1</v>
      </c>
      <c r="H56" s="43" t="s">
        <v>0</v>
      </c>
      <c r="I56" s="5">
        <f t="shared" si="13"/>
        <v>0.32550000000000001</v>
      </c>
      <c r="J56" s="3">
        <v>11.7</v>
      </c>
      <c r="K56" s="3">
        <v>8.6300000000000008</v>
      </c>
      <c r="L56" s="4">
        <v>12</v>
      </c>
      <c r="M56" s="4">
        <v>12</v>
      </c>
      <c r="N56" s="4">
        <v>12</v>
      </c>
      <c r="O56" s="3">
        <f t="shared" si="14"/>
        <v>210599.99999999997</v>
      </c>
      <c r="P56" s="17">
        <f t="shared" si="15"/>
        <v>155340</v>
      </c>
      <c r="Q56" s="2">
        <f t="shared" si="12"/>
        <v>631800</v>
      </c>
      <c r="R56" s="2">
        <f t="shared" si="16"/>
        <v>466020</v>
      </c>
      <c r="S56" s="3">
        <v>13</v>
      </c>
      <c r="T56" s="3">
        <f t="shared" si="17"/>
        <v>234000</v>
      </c>
      <c r="U56" s="2">
        <f t="shared" si="18"/>
        <v>702000</v>
      </c>
      <c r="V56" s="2">
        <f t="shared" si="19"/>
        <v>8.77</v>
      </c>
      <c r="W56" s="2">
        <f t="shared" si="20"/>
        <v>157860</v>
      </c>
      <c r="X56" s="2">
        <f t="shared" si="21"/>
        <v>473580</v>
      </c>
    </row>
  </sheetData>
  <autoFilter ref="A2:U56">
    <sortState ref="A6:U22">
      <sortCondition sortBy="cellColor" ref="C5:C22" dxfId="0"/>
    </sortState>
  </autoFilter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5" id="{D7EBC57B-AEA1-4FD4-858A-A1C803A3AEEF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G4 G3:H3 H4:H5 H7</xm:sqref>
        </x14:conditionalFormatting>
        <x14:conditionalFormatting xmlns:xm="http://schemas.microsoft.com/office/excel/2006/main">
          <x14:cfRule type="iconSet" priority="24" id="{80A9B046-173D-4645-9D50-458225858D57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G5</xm:sqref>
        </x14:conditionalFormatting>
        <x14:conditionalFormatting xmlns:xm="http://schemas.microsoft.com/office/excel/2006/main">
          <x14:cfRule type="iconSet" priority="29" id="{E26C061D-3224-461F-A66F-F97F690F21B0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G7 G8:H8</xm:sqref>
        </x14:conditionalFormatting>
        <x14:conditionalFormatting xmlns:xm="http://schemas.microsoft.com/office/excel/2006/main">
          <x14:cfRule type="iconSet" priority="26" id="{A6D46088-93AA-4CB6-B42F-6A1BCFE66D93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G9:G10</xm:sqref>
        </x14:conditionalFormatting>
        <x14:conditionalFormatting xmlns:xm="http://schemas.microsoft.com/office/excel/2006/main">
          <x14:cfRule type="iconSet" priority="27" id="{CE447086-B348-4EA8-8113-888F9A7658A4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G11</xm:sqref>
        </x14:conditionalFormatting>
        <x14:conditionalFormatting xmlns:xm="http://schemas.microsoft.com/office/excel/2006/main">
          <x14:cfRule type="iconSet" priority="28" id="{6CA1AE17-A01B-4507-9DEC-D19101EADC8C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G12:G14</xm:sqref>
        </x14:conditionalFormatting>
        <x14:conditionalFormatting xmlns:xm="http://schemas.microsoft.com/office/excel/2006/main">
          <x14:cfRule type="iconSet" priority="31" id="{76D1F098-B6A5-4421-A229-5428F9D33779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G15:G18</xm:sqref>
        </x14:conditionalFormatting>
        <x14:conditionalFormatting xmlns:xm="http://schemas.microsoft.com/office/excel/2006/main">
          <x14:cfRule type="iconSet" priority="30" id="{98B09231-A5DA-40D5-A44B-F8BDE94A1498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G19</xm:sqref>
        </x14:conditionalFormatting>
        <x14:conditionalFormatting xmlns:xm="http://schemas.microsoft.com/office/excel/2006/main">
          <x14:cfRule type="iconSet" priority="12" id="{F652B740-8C09-4527-8216-2744CDE9D243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G20</xm:sqref>
        </x14:conditionalFormatting>
        <x14:conditionalFormatting xmlns:xm="http://schemas.microsoft.com/office/excel/2006/main">
          <x14:cfRule type="iconSet" priority="10" id="{9B46F6B2-C333-4201-A96D-53A0863AA2F5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G21</xm:sqref>
        </x14:conditionalFormatting>
        <x14:conditionalFormatting xmlns:xm="http://schemas.microsoft.com/office/excel/2006/main">
          <x14:cfRule type="iconSet" priority="33" id="{489B31A3-6BC8-44E9-82EA-83A4885D001E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G22:G24</xm:sqref>
        </x14:conditionalFormatting>
        <x14:conditionalFormatting xmlns:xm="http://schemas.microsoft.com/office/excel/2006/main">
          <x14:cfRule type="iconSet" priority="8" id="{7698785A-C592-4385-9D79-6C999D60732A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G25</xm:sqref>
        </x14:conditionalFormatting>
        <x14:conditionalFormatting xmlns:xm="http://schemas.microsoft.com/office/excel/2006/main">
          <x14:cfRule type="iconSet" priority="6" id="{814DBF4B-6D07-4333-93D5-54A23F760D52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G26</xm:sqref>
        </x14:conditionalFormatting>
        <x14:conditionalFormatting xmlns:xm="http://schemas.microsoft.com/office/excel/2006/main">
          <x14:cfRule type="iconSet" priority="4" id="{8F0CCCEB-85C9-48D0-9353-AAF5B248FDD2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G27</xm:sqref>
        </x14:conditionalFormatting>
        <x14:conditionalFormatting xmlns:xm="http://schemas.microsoft.com/office/excel/2006/main">
          <x14:cfRule type="iconSet" priority="2" id="{114CD85B-216B-4D7A-ACDF-11367900362C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G28:G56</xm:sqref>
        </x14:conditionalFormatting>
        <x14:conditionalFormatting xmlns:xm="http://schemas.microsoft.com/office/excel/2006/main">
          <x14:cfRule type="iconSet" priority="9" id="{A01E24D1-3941-489B-A959-2F5C99CE7057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G6:H6</xm:sqref>
        </x14:conditionalFormatting>
        <x14:conditionalFormatting xmlns:xm="http://schemas.microsoft.com/office/excel/2006/main">
          <x14:cfRule type="iconSet" priority="14" id="{2B7F5C77-3F26-48BB-85E2-B48456D78659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H9</xm:sqref>
        </x14:conditionalFormatting>
        <x14:conditionalFormatting xmlns:xm="http://schemas.microsoft.com/office/excel/2006/main">
          <x14:cfRule type="iconSet" priority="15" id="{2A9F61C6-2668-4817-979D-F66A813326BC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H10</xm:sqref>
        </x14:conditionalFormatting>
        <x14:conditionalFormatting xmlns:xm="http://schemas.microsoft.com/office/excel/2006/main">
          <x14:cfRule type="iconSet" priority="16" id="{1F047548-FB21-454B-9310-1E0F0A26D3C3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H11</xm:sqref>
        </x14:conditionalFormatting>
        <x14:conditionalFormatting xmlns:xm="http://schemas.microsoft.com/office/excel/2006/main">
          <x14:cfRule type="iconSet" priority="23" id="{8AAE627C-9455-48B7-92DE-C22DC8654040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H12</xm:sqref>
        </x14:conditionalFormatting>
        <x14:conditionalFormatting xmlns:xm="http://schemas.microsoft.com/office/excel/2006/main">
          <x14:cfRule type="iconSet" priority="22" id="{F6DD84E8-15DF-434B-8BBD-338F059B4DE2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H13</xm:sqref>
        </x14:conditionalFormatting>
        <x14:conditionalFormatting xmlns:xm="http://schemas.microsoft.com/office/excel/2006/main">
          <x14:cfRule type="iconSet" priority="21" id="{BAF9B992-B041-4D82-962A-62681FFBC5AC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H14</xm:sqref>
        </x14:conditionalFormatting>
        <x14:conditionalFormatting xmlns:xm="http://schemas.microsoft.com/office/excel/2006/main">
          <x14:cfRule type="iconSet" priority="32" id="{E527991C-BE16-45BD-8F5E-67B8118AB1D0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H15</xm:sqref>
        </x14:conditionalFormatting>
        <x14:conditionalFormatting xmlns:xm="http://schemas.microsoft.com/office/excel/2006/main">
          <x14:cfRule type="iconSet" priority="20" id="{1C16F0E1-6E55-4BC4-9EE6-920141EC6581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H16</xm:sqref>
        </x14:conditionalFormatting>
        <x14:conditionalFormatting xmlns:xm="http://schemas.microsoft.com/office/excel/2006/main">
          <x14:cfRule type="iconSet" priority="19" id="{1C11BA38-975F-49CF-BE41-EEEA0A5BC6C4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H17</xm:sqref>
        </x14:conditionalFormatting>
        <x14:conditionalFormatting xmlns:xm="http://schemas.microsoft.com/office/excel/2006/main">
          <x14:cfRule type="iconSet" priority="18" id="{D02DFC15-8861-44AE-AA8A-3B18305E6540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H18</xm:sqref>
        </x14:conditionalFormatting>
        <x14:conditionalFormatting xmlns:xm="http://schemas.microsoft.com/office/excel/2006/main">
          <x14:cfRule type="iconSet" priority="17" id="{2D380259-09D4-4212-96E4-7DE0E54C8057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H19</xm:sqref>
        </x14:conditionalFormatting>
        <x14:conditionalFormatting xmlns:xm="http://schemas.microsoft.com/office/excel/2006/main">
          <x14:cfRule type="iconSet" priority="13" id="{5FD700F7-5167-4981-BFE0-FADDA9675B20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H20</xm:sqref>
        </x14:conditionalFormatting>
        <x14:conditionalFormatting xmlns:xm="http://schemas.microsoft.com/office/excel/2006/main">
          <x14:cfRule type="iconSet" priority="11" id="{60900F45-6F43-4C6F-9AC8-DB413430BC9E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H21</xm:sqref>
        </x14:conditionalFormatting>
        <x14:conditionalFormatting xmlns:xm="http://schemas.microsoft.com/office/excel/2006/main">
          <x14:cfRule type="iconSet" priority="34" id="{B486D7EA-FD35-4CE6-98E1-CB9068FF8A52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H22:H24</xm:sqref>
        </x14:conditionalFormatting>
        <x14:conditionalFormatting xmlns:xm="http://schemas.microsoft.com/office/excel/2006/main">
          <x14:cfRule type="iconSet" priority="7" id="{6B197B3E-6CC9-4F22-A0F0-B8967D405F65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H25</xm:sqref>
        </x14:conditionalFormatting>
        <x14:conditionalFormatting xmlns:xm="http://schemas.microsoft.com/office/excel/2006/main">
          <x14:cfRule type="iconSet" priority="5" id="{DDF407E3-94DA-4C6C-AD81-117801B8890F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H26</xm:sqref>
        </x14:conditionalFormatting>
        <x14:conditionalFormatting xmlns:xm="http://schemas.microsoft.com/office/excel/2006/main">
          <x14:cfRule type="iconSet" priority="3" id="{9FF4AA11-B670-49AD-9688-EB4837604FF7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H27</xm:sqref>
        </x14:conditionalFormatting>
        <x14:conditionalFormatting xmlns:xm="http://schemas.microsoft.com/office/excel/2006/main">
          <x14:cfRule type="iconSet" priority="1" id="{D0CAEEF4-C8EB-44DA-B55F-FAB5468E45E2}">
            <x14:iconSet iconSet="3Triangles" showValue="0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H28:H56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49E30BD061DF4AAF80437C03811314" ma:contentTypeVersion="6" ma:contentTypeDescription="Create a new document." ma:contentTypeScope="" ma:versionID="11fcdbdfa339629b22b6229c908fe429">
  <xsd:schema xmlns:xsd="http://www.w3.org/2001/XMLSchema" xmlns:xs="http://www.w3.org/2001/XMLSchema" xmlns:p="http://schemas.microsoft.com/office/2006/metadata/properties" xmlns:ns1="http://schemas.microsoft.com/sharepoint/v3" xmlns:ns2="e3164b94-f989-492a-b13f-5b12585a70f0" xmlns:ns3="d78fcd0b-f418-4094-af1b-b1069da0a52f" targetNamespace="http://schemas.microsoft.com/office/2006/metadata/properties" ma:root="true" ma:fieldsID="06df30e65ca17cfd1186116ee9bae4c8" ns1:_="" ns2:_="" ns3:_="">
    <xsd:import namespace="http://schemas.microsoft.com/sharepoint/v3"/>
    <xsd:import namespace="e3164b94-f989-492a-b13f-5b12585a70f0"/>
    <xsd:import namespace="d78fcd0b-f418-4094-af1b-b1069da0a5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64b94-f989-492a-b13f-5b12585a70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8fcd0b-f418-4094-af1b-b1069da0a5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B0047F-0869-4BD2-8E9C-0BB7166AD01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07B85783-E90E-410C-AF4C-3E7D148B80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3164b94-f989-492a-b13f-5b12585a70f0"/>
    <ds:schemaRef ds:uri="d78fcd0b-f418-4094-af1b-b1069da0a5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D02358-4596-4763-B35A-6D4F57E7850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Componenti Base</vt:lpstr>
      <vt:lpstr>Componenti Opzionali</vt:lpstr>
      <vt:lpstr>Lista-Fornitura Opz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2023-02-28T08:36:58Z</dcterms:created>
  <dcterms:modified xsi:type="dcterms:W3CDTF">2023-03-29T15:14:20Z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0x010100C549E30BD061DF4AAF80437C03811314</vt:lpwstr>
  </property>
</Properties>
</file>