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https://consipspa.sharepoint.com/sites/2635AQMIES1/Documenti condivisi/General/2-AQ-MIES1 Documentazione di gara/_PUBBLICAZIONE/_PUBLIC/"/>
    </mc:Choice>
  </mc:AlternateContent>
  <xr:revisionPtr revIDLastSave="0" documentId="8_{85846918-552A-46DC-8BFD-A60CE54F8574}" xr6:coauthVersionLast="47" xr6:coauthVersionMax="47" xr10:uidLastSave="{00000000-0000-0000-0000-000000000000}"/>
  <bookViews>
    <workbookView xWindow="-120" yWindow="-120" windowWidth="29040" windowHeight="15990" tabRatio="848" xr2:uid="{00000000-000D-0000-FFFF-FFFF00000000}"/>
  </bookViews>
  <sheets>
    <sheet name="Istruzioni compilazione" sheetId="4" r:id="rId1"/>
    <sheet name="Conto Economico-Ricavi" sheetId="23" r:id="rId2"/>
    <sheet name="Scenario per costi_ricavi" sheetId="26" r:id="rId3"/>
    <sheet name="Conto Economico-Costi" sheetId="25" r:id="rId4"/>
    <sheet name="Dettaglio costi del lavoro" sheetId="18" r:id="rId5"/>
    <sheet name="Conto economico complessivo" sheetId="29" r:id="rId6"/>
  </sheets>
  <definedNames>
    <definedName name="_Hlk188351763" localSheetId="1">'Conto Economico-Ricavi'!#REF!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06" i="25" l="1"/>
  <c r="X64" i="25"/>
  <c r="V117" i="23"/>
  <c r="V118" i="23"/>
  <c r="V119" i="23"/>
  <c r="V120" i="23"/>
  <c r="V121" i="23"/>
  <c r="V122" i="23"/>
  <c r="V123" i="23"/>
  <c r="V124" i="23"/>
  <c r="V125" i="23"/>
  <c r="V126" i="23"/>
  <c r="V127" i="23"/>
  <c r="V128" i="23"/>
  <c r="V136" i="23"/>
  <c r="V137" i="23"/>
  <c r="V138" i="23"/>
  <c r="V139" i="23"/>
  <c r="V140" i="23"/>
  <c r="V141" i="23"/>
  <c r="V142" i="23"/>
  <c r="V143" i="23"/>
  <c r="V144" i="23"/>
  <c r="V188" i="23"/>
  <c r="V189" i="23"/>
  <c r="V190" i="23"/>
  <c r="V191" i="23"/>
  <c r="V192" i="23"/>
  <c r="V193" i="23"/>
  <c r="V194" i="23"/>
  <c r="V195" i="23"/>
  <c r="V196" i="23"/>
  <c r="V197" i="23"/>
  <c r="V198" i="23"/>
  <c r="V199" i="23"/>
  <c r="V200" i="23"/>
  <c r="V201" i="23"/>
  <c r="V202" i="23"/>
  <c r="V203" i="23"/>
  <c r="V204" i="23"/>
  <c r="V205" i="23"/>
  <c r="V206" i="23"/>
  <c r="V207" i="23"/>
  <c r="V208" i="23"/>
  <c r="V209" i="23"/>
  <c r="V210" i="23"/>
  <c r="V211" i="23"/>
  <c r="V212" i="23"/>
  <c r="V213" i="23"/>
  <c r="V214" i="23"/>
  <c r="V215" i="23"/>
  <c r="V237" i="23"/>
  <c r="V222" i="23"/>
  <c r="V223" i="23"/>
  <c r="V224" i="23"/>
  <c r="V225" i="23"/>
  <c r="V226" i="23"/>
  <c r="V227" i="23"/>
  <c r="V228" i="23"/>
  <c r="V229" i="23"/>
  <c r="V230" i="23"/>
  <c r="O237" i="23"/>
  <c r="P237" i="23"/>
  <c r="Q237" i="23"/>
  <c r="R237" i="23"/>
  <c r="S237" i="23"/>
  <c r="T237" i="23"/>
  <c r="T238" i="23" s="1"/>
  <c r="U237" i="23"/>
  <c r="U238" i="23" s="1"/>
  <c r="N237" i="23"/>
  <c r="N223" i="23"/>
  <c r="O223" i="23"/>
  <c r="P223" i="23"/>
  <c r="Q223" i="23"/>
  <c r="R223" i="23"/>
  <c r="S223" i="23"/>
  <c r="T223" i="23"/>
  <c r="U223" i="23"/>
  <c r="N224" i="23"/>
  <c r="O224" i="23"/>
  <c r="P224" i="23"/>
  <c r="Q224" i="23"/>
  <c r="R224" i="23"/>
  <c r="S224" i="23"/>
  <c r="T224" i="23"/>
  <c r="U224" i="23"/>
  <c r="N225" i="23"/>
  <c r="O225" i="23"/>
  <c r="P225" i="23"/>
  <c r="Q225" i="23"/>
  <c r="R225" i="23"/>
  <c r="S225" i="23"/>
  <c r="T225" i="23"/>
  <c r="U225" i="23"/>
  <c r="N226" i="23"/>
  <c r="O226" i="23"/>
  <c r="P226" i="23"/>
  <c r="Q226" i="23"/>
  <c r="R226" i="23"/>
  <c r="S226" i="23"/>
  <c r="T226" i="23"/>
  <c r="U226" i="23"/>
  <c r="N227" i="23"/>
  <c r="O227" i="23"/>
  <c r="P227" i="23"/>
  <c r="Q227" i="23"/>
  <c r="R227" i="23"/>
  <c r="S227" i="23"/>
  <c r="T227" i="23"/>
  <c r="U227" i="23"/>
  <c r="N228" i="23"/>
  <c r="O228" i="23"/>
  <c r="P228" i="23"/>
  <c r="Q228" i="23"/>
  <c r="R228" i="23"/>
  <c r="S228" i="23"/>
  <c r="T228" i="23"/>
  <c r="U228" i="23"/>
  <c r="N229" i="23"/>
  <c r="O229" i="23"/>
  <c r="P229" i="23"/>
  <c r="Q229" i="23"/>
  <c r="R229" i="23"/>
  <c r="S229" i="23"/>
  <c r="T229" i="23"/>
  <c r="U229" i="23"/>
  <c r="N230" i="23"/>
  <c r="O230" i="23"/>
  <c r="P230" i="23"/>
  <c r="Q230" i="23"/>
  <c r="R230" i="23"/>
  <c r="S230" i="23"/>
  <c r="T230" i="23"/>
  <c r="U230" i="23"/>
  <c r="O222" i="23"/>
  <c r="P222" i="23"/>
  <c r="Q222" i="23"/>
  <c r="R222" i="23"/>
  <c r="S222" i="23"/>
  <c r="T222" i="23"/>
  <c r="U222" i="23"/>
  <c r="N222" i="23"/>
  <c r="N188" i="23"/>
  <c r="O188" i="23"/>
  <c r="P188" i="23"/>
  <c r="Q188" i="23"/>
  <c r="R188" i="23"/>
  <c r="S188" i="23"/>
  <c r="T188" i="23"/>
  <c r="U188" i="23"/>
  <c r="N189" i="23"/>
  <c r="O189" i="23"/>
  <c r="P189" i="23"/>
  <c r="Q189" i="23"/>
  <c r="R189" i="23"/>
  <c r="S189" i="23"/>
  <c r="T189" i="23"/>
  <c r="U189" i="23"/>
  <c r="N190" i="23"/>
  <c r="O190" i="23"/>
  <c r="P190" i="23"/>
  <c r="Q190" i="23"/>
  <c r="R190" i="23"/>
  <c r="S190" i="23"/>
  <c r="T190" i="23"/>
  <c r="U190" i="23"/>
  <c r="N191" i="23"/>
  <c r="O191" i="23"/>
  <c r="P191" i="23"/>
  <c r="Q191" i="23"/>
  <c r="R191" i="23"/>
  <c r="S191" i="23"/>
  <c r="T191" i="23"/>
  <c r="U191" i="23"/>
  <c r="N192" i="23"/>
  <c r="O192" i="23"/>
  <c r="P192" i="23"/>
  <c r="Q192" i="23"/>
  <c r="R192" i="23"/>
  <c r="S192" i="23"/>
  <c r="T192" i="23"/>
  <c r="U192" i="23"/>
  <c r="N193" i="23"/>
  <c r="O193" i="23"/>
  <c r="P193" i="23"/>
  <c r="Q193" i="23"/>
  <c r="R193" i="23"/>
  <c r="S193" i="23"/>
  <c r="T193" i="23"/>
  <c r="U193" i="23"/>
  <c r="N194" i="23"/>
  <c r="O194" i="23"/>
  <c r="P194" i="23"/>
  <c r="Q194" i="23"/>
  <c r="R194" i="23"/>
  <c r="S194" i="23"/>
  <c r="T194" i="23"/>
  <c r="U194" i="23"/>
  <c r="N195" i="23"/>
  <c r="O195" i="23"/>
  <c r="P195" i="23"/>
  <c r="Q195" i="23"/>
  <c r="R195" i="23"/>
  <c r="S195" i="23"/>
  <c r="T195" i="23"/>
  <c r="U195" i="23"/>
  <c r="N196" i="23"/>
  <c r="O196" i="23"/>
  <c r="P196" i="23"/>
  <c r="Q196" i="23"/>
  <c r="R196" i="23"/>
  <c r="S196" i="23"/>
  <c r="T196" i="23"/>
  <c r="U196" i="23"/>
  <c r="N197" i="23"/>
  <c r="O197" i="23"/>
  <c r="P197" i="23"/>
  <c r="Q197" i="23"/>
  <c r="R197" i="23"/>
  <c r="S197" i="23"/>
  <c r="T197" i="23"/>
  <c r="U197" i="23"/>
  <c r="N198" i="23"/>
  <c r="O198" i="23"/>
  <c r="P198" i="23"/>
  <c r="Q198" i="23"/>
  <c r="R198" i="23"/>
  <c r="S198" i="23"/>
  <c r="T198" i="23"/>
  <c r="U198" i="23"/>
  <c r="N199" i="23"/>
  <c r="O199" i="23"/>
  <c r="P199" i="23"/>
  <c r="Q199" i="23"/>
  <c r="R199" i="23"/>
  <c r="S199" i="23"/>
  <c r="T199" i="23"/>
  <c r="U199" i="23"/>
  <c r="N200" i="23"/>
  <c r="O200" i="23"/>
  <c r="P200" i="23"/>
  <c r="Q200" i="23"/>
  <c r="R200" i="23"/>
  <c r="S200" i="23"/>
  <c r="T200" i="23"/>
  <c r="U200" i="23"/>
  <c r="N201" i="23"/>
  <c r="O201" i="23"/>
  <c r="P201" i="23"/>
  <c r="Q201" i="23"/>
  <c r="R201" i="23"/>
  <c r="S201" i="23"/>
  <c r="T201" i="23"/>
  <c r="U201" i="23"/>
  <c r="N202" i="23"/>
  <c r="O202" i="23"/>
  <c r="P202" i="23"/>
  <c r="Q202" i="23"/>
  <c r="R202" i="23"/>
  <c r="S202" i="23"/>
  <c r="T202" i="23"/>
  <c r="U202" i="23"/>
  <c r="N203" i="23"/>
  <c r="O203" i="23"/>
  <c r="P203" i="23"/>
  <c r="Q203" i="23"/>
  <c r="R203" i="23"/>
  <c r="S203" i="23"/>
  <c r="T203" i="23"/>
  <c r="U203" i="23"/>
  <c r="N204" i="23"/>
  <c r="O204" i="23"/>
  <c r="P204" i="23"/>
  <c r="Q204" i="23"/>
  <c r="R204" i="23"/>
  <c r="S204" i="23"/>
  <c r="T204" i="23"/>
  <c r="U204" i="23"/>
  <c r="N205" i="23"/>
  <c r="O205" i="23"/>
  <c r="P205" i="23"/>
  <c r="Q205" i="23"/>
  <c r="R205" i="23"/>
  <c r="S205" i="23"/>
  <c r="T205" i="23"/>
  <c r="U205" i="23"/>
  <c r="N206" i="23"/>
  <c r="O206" i="23"/>
  <c r="P206" i="23"/>
  <c r="Q206" i="23"/>
  <c r="R206" i="23"/>
  <c r="S206" i="23"/>
  <c r="T206" i="23"/>
  <c r="U206" i="23"/>
  <c r="N207" i="23"/>
  <c r="O207" i="23"/>
  <c r="P207" i="23"/>
  <c r="Q207" i="23"/>
  <c r="R207" i="23"/>
  <c r="S207" i="23"/>
  <c r="T207" i="23"/>
  <c r="U207" i="23"/>
  <c r="N208" i="23"/>
  <c r="O208" i="23"/>
  <c r="P208" i="23"/>
  <c r="Q208" i="23"/>
  <c r="R208" i="23"/>
  <c r="S208" i="23"/>
  <c r="T208" i="23"/>
  <c r="U208" i="23"/>
  <c r="N209" i="23"/>
  <c r="O209" i="23"/>
  <c r="P209" i="23"/>
  <c r="Q209" i="23"/>
  <c r="R209" i="23"/>
  <c r="S209" i="23"/>
  <c r="T209" i="23"/>
  <c r="U209" i="23"/>
  <c r="N210" i="23"/>
  <c r="O210" i="23"/>
  <c r="P210" i="23"/>
  <c r="Q210" i="23"/>
  <c r="R210" i="23"/>
  <c r="S210" i="23"/>
  <c r="T210" i="23"/>
  <c r="U210" i="23"/>
  <c r="N211" i="23"/>
  <c r="O211" i="23"/>
  <c r="P211" i="23"/>
  <c r="Q211" i="23"/>
  <c r="R211" i="23"/>
  <c r="S211" i="23"/>
  <c r="T211" i="23"/>
  <c r="U211" i="23"/>
  <c r="N212" i="23"/>
  <c r="O212" i="23"/>
  <c r="P212" i="23"/>
  <c r="Q212" i="23"/>
  <c r="R212" i="23"/>
  <c r="S212" i="23"/>
  <c r="T212" i="23"/>
  <c r="U212" i="23"/>
  <c r="N213" i="23"/>
  <c r="O213" i="23"/>
  <c r="P213" i="23"/>
  <c r="Q213" i="23"/>
  <c r="R213" i="23"/>
  <c r="S213" i="23"/>
  <c r="T213" i="23"/>
  <c r="U213" i="23"/>
  <c r="N214" i="23"/>
  <c r="O214" i="23"/>
  <c r="P214" i="23"/>
  <c r="Q214" i="23"/>
  <c r="R214" i="23"/>
  <c r="S214" i="23"/>
  <c r="T214" i="23"/>
  <c r="U214" i="23"/>
  <c r="N215" i="23"/>
  <c r="O215" i="23"/>
  <c r="P215" i="23"/>
  <c r="Q215" i="23"/>
  <c r="R215" i="23"/>
  <c r="S215" i="23"/>
  <c r="T215" i="23"/>
  <c r="U215" i="23"/>
  <c r="O187" i="23"/>
  <c r="P187" i="23"/>
  <c r="Q187" i="23"/>
  <c r="R187" i="23"/>
  <c r="S187" i="23"/>
  <c r="T187" i="23"/>
  <c r="U187" i="23"/>
  <c r="N187" i="23"/>
  <c r="N136" i="23"/>
  <c r="O136" i="23"/>
  <c r="P136" i="23"/>
  <c r="Q136" i="23"/>
  <c r="R136" i="23"/>
  <c r="S136" i="23"/>
  <c r="T136" i="23"/>
  <c r="U136" i="23"/>
  <c r="N137" i="23"/>
  <c r="O137" i="23"/>
  <c r="P137" i="23"/>
  <c r="Q137" i="23"/>
  <c r="R137" i="23"/>
  <c r="S137" i="23"/>
  <c r="T137" i="23"/>
  <c r="U137" i="23"/>
  <c r="N138" i="23"/>
  <c r="O138" i="23"/>
  <c r="P138" i="23"/>
  <c r="Q138" i="23"/>
  <c r="R138" i="23"/>
  <c r="S138" i="23"/>
  <c r="T138" i="23"/>
  <c r="U138" i="23"/>
  <c r="N139" i="23"/>
  <c r="O139" i="23"/>
  <c r="P139" i="23"/>
  <c r="Q139" i="23"/>
  <c r="R139" i="23"/>
  <c r="S139" i="23"/>
  <c r="T139" i="23"/>
  <c r="U139" i="23"/>
  <c r="N140" i="23"/>
  <c r="O140" i="23"/>
  <c r="P140" i="23"/>
  <c r="Q140" i="23"/>
  <c r="R140" i="23"/>
  <c r="S140" i="23"/>
  <c r="T140" i="23"/>
  <c r="U140" i="23"/>
  <c r="N141" i="23"/>
  <c r="O141" i="23"/>
  <c r="P141" i="23"/>
  <c r="Q141" i="23"/>
  <c r="R141" i="23"/>
  <c r="S141" i="23"/>
  <c r="T141" i="23"/>
  <c r="U141" i="23"/>
  <c r="N142" i="23"/>
  <c r="O142" i="23"/>
  <c r="P142" i="23"/>
  <c r="Q142" i="23"/>
  <c r="R142" i="23"/>
  <c r="S142" i="23"/>
  <c r="T142" i="23"/>
  <c r="U142" i="23"/>
  <c r="N143" i="23"/>
  <c r="O143" i="23"/>
  <c r="P143" i="23"/>
  <c r="Q143" i="23"/>
  <c r="R143" i="23"/>
  <c r="S143" i="23"/>
  <c r="T143" i="23"/>
  <c r="U143" i="23"/>
  <c r="N144" i="23"/>
  <c r="O144" i="23"/>
  <c r="P144" i="23"/>
  <c r="Q144" i="23"/>
  <c r="R144" i="23"/>
  <c r="S144" i="23"/>
  <c r="T144" i="23"/>
  <c r="U144" i="23"/>
  <c r="N145" i="23"/>
  <c r="O145" i="23"/>
  <c r="P145" i="23"/>
  <c r="Q145" i="23"/>
  <c r="R145" i="23"/>
  <c r="S145" i="23"/>
  <c r="T145" i="23"/>
  <c r="U145" i="23"/>
  <c r="N146" i="23"/>
  <c r="O146" i="23"/>
  <c r="P146" i="23"/>
  <c r="Q146" i="23"/>
  <c r="R146" i="23"/>
  <c r="S146" i="23"/>
  <c r="T146" i="23"/>
  <c r="U146" i="23"/>
  <c r="N147" i="23"/>
  <c r="O147" i="23"/>
  <c r="P147" i="23"/>
  <c r="Q147" i="23"/>
  <c r="R147" i="23"/>
  <c r="S147" i="23"/>
  <c r="T147" i="23"/>
  <c r="U147" i="23"/>
  <c r="N148" i="23"/>
  <c r="O148" i="23"/>
  <c r="P148" i="23"/>
  <c r="Q148" i="23"/>
  <c r="R148" i="23"/>
  <c r="S148" i="23"/>
  <c r="T148" i="23"/>
  <c r="U148" i="23"/>
  <c r="N149" i="23"/>
  <c r="O149" i="23"/>
  <c r="P149" i="23"/>
  <c r="Q149" i="23"/>
  <c r="R149" i="23"/>
  <c r="S149" i="23"/>
  <c r="T149" i="23"/>
  <c r="U149" i="23"/>
  <c r="N150" i="23"/>
  <c r="O150" i="23"/>
  <c r="P150" i="23"/>
  <c r="Q150" i="23"/>
  <c r="R150" i="23"/>
  <c r="S150" i="23"/>
  <c r="T150" i="23"/>
  <c r="U150" i="23"/>
  <c r="N151" i="23"/>
  <c r="O151" i="23"/>
  <c r="P151" i="23"/>
  <c r="Q151" i="23"/>
  <c r="R151" i="23"/>
  <c r="S151" i="23"/>
  <c r="T151" i="23"/>
  <c r="U151" i="23"/>
  <c r="N152" i="23"/>
  <c r="O152" i="23"/>
  <c r="P152" i="23"/>
  <c r="Q152" i="23"/>
  <c r="R152" i="23"/>
  <c r="S152" i="23"/>
  <c r="T152" i="23"/>
  <c r="U152" i="23"/>
  <c r="N153" i="23"/>
  <c r="O153" i="23"/>
  <c r="P153" i="23"/>
  <c r="Q153" i="23"/>
  <c r="R153" i="23"/>
  <c r="S153" i="23"/>
  <c r="T153" i="23"/>
  <c r="U153" i="23"/>
  <c r="N154" i="23"/>
  <c r="O154" i="23"/>
  <c r="P154" i="23"/>
  <c r="Q154" i="23"/>
  <c r="R154" i="23"/>
  <c r="S154" i="23"/>
  <c r="T154" i="23"/>
  <c r="U154" i="23"/>
  <c r="N155" i="23"/>
  <c r="O155" i="23"/>
  <c r="P155" i="23"/>
  <c r="Q155" i="23"/>
  <c r="R155" i="23"/>
  <c r="S155" i="23"/>
  <c r="T155" i="23"/>
  <c r="U155" i="23"/>
  <c r="N156" i="23"/>
  <c r="O156" i="23"/>
  <c r="P156" i="23"/>
  <c r="Q156" i="23"/>
  <c r="R156" i="23"/>
  <c r="S156" i="23"/>
  <c r="T156" i="23"/>
  <c r="U156" i="23"/>
  <c r="N157" i="23"/>
  <c r="O157" i="23"/>
  <c r="P157" i="23"/>
  <c r="Q157" i="23"/>
  <c r="R157" i="23"/>
  <c r="S157" i="23"/>
  <c r="T157" i="23"/>
  <c r="U157" i="23"/>
  <c r="N158" i="23"/>
  <c r="O158" i="23"/>
  <c r="P158" i="23"/>
  <c r="Q158" i="23"/>
  <c r="R158" i="23"/>
  <c r="S158" i="23"/>
  <c r="T158" i="23"/>
  <c r="U158" i="23"/>
  <c r="N159" i="23"/>
  <c r="O159" i="23"/>
  <c r="P159" i="23"/>
  <c r="Q159" i="23"/>
  <c r="R159" i="23"/>
  <c r="S159" i="23"/>
  <c r="T159" i="23"/>
  <c r="U159" i="23"/>
  <c r="N160" i="23"/>
  <c r="O160" i="23"/>
  <c r="P160" i="23"/>
  <c r="Q160" i="23"/>
  <c r="R160" i="23"/>
  <c r="S160" i="23"/>
  <c r="T160" i="23"/>
  <c r="U160" i="23"/>
  <c r="N161" i="23"/>
  <c r="O161" i="23"/>
  <c r="P161" i="23"/>
  <c r="Q161" i="23"/>
  <c r="R161" i="23"/>
  <c r="S161" i="23"/>
  <c r="T161" i="23"/>
  <c r="U161" i="23"/>
  <c r="N162" i="23"/>
  <c r="O162" i="23"/>
  <c r="P162" i="23"/>
  <c r="Q162" i="23"/>
  <c r="R162" i="23"/>
  <c r="S162" i="23"/>
  <c r="T162" i="23"/>
  <c r="U162" i="23"/>
  <c r="N163" i="23"/>
  <c r="O163" i="23"/>
  <c r="P163" i="23"/>
  <c r="Q163" i="23"/>
  <c r="R163" i="23"/>
  <c r="S163" i="23"/>
  <c r="T163" i="23"/>
  <c r="U163" i="23"/>
  <c r="N164" i="23"/>
  <c r="O164" i="23"/>
  <c r="P164" i="23"/>
  <c r="Q164" i="23"/>
  <c r="R164" i="23"/>
  <c r="S164" i="23"/>
  <c r="T164" i="23"/>
  <c r="U164" i="23"/>
  <c r="N165" i="23"/>
  <c r="O165" i="23"/>
  <c r="P165" i="23"/>
  <c r="Q165" i="23"/>
  <c r="R165" i="23"/>
  <c r="S165" i="23"/>
  <c r="T165" i="23"/>
  <c r="U165" i="23"/>
  <c r="N166" i="23"/>
  <c r="O166" i="23"/>
  <c r="P166" i="23"/>
  <c r="Q166" i="23"/>
  <c r="R166" i="23"/>
  <c r="S166" i="23"/>
  <c r="T166" i="23"/>
  <c r="U166" i="23"/>
  <c r="N167" i="23"/>
  <c r="O167" i="23"/>
  <c r="P167" i="23"/>
  <c r="Q167" i="23"/>
  <c r="R167" i="23"/>
  <c r="S167" i="23"/>
  <c r="T167" i="23"/>
  <c r="U167" i="23"/>
  <c r="N168" i="23"/>
  <c r="O168" i="23"/>
  <c r="P168" i="23"/>
  <c r="Q168" i="23"/>
  <c r="R168" i="23"/>
  <c r="S168" i="23"/>
  <c r="T168" i="23"/>
  <c r="U168" i="23"/>
  <c r="N169" i="23"/>
  <c r="O169" i="23"/>
  <c r="P169" i="23"/>
  <c r="Q169" i="23"/>
  <c r="R169" i="23"/>
  <c r="S169" i="23"/>
  <c r="T169" i="23"/>
  <c r="U169" i="23"/>
  <c r="N170" i="23"/>
  <c r="O170" i="23"/>
  <c r="P170" i="23"/>
  <c r="Q170" i="23"/>
  <c r="R170" i="23"/>
  <c r="S170" i="23"/>
  <c r="T170" i="23"/>
  <c r="U170" i="23"/>
  <c r="N171" i="23"/>
  <c r="O171" i="23"/>
  <c r="P171" i="23"/>
  <c r="Q171" i="23"/>
  <c r="R171" i="23"/>
  <c r="S171" i="23"/>
  <c r="T171" i="23"/>
  <c r="U171" i="23"/>
  <c r="N172" i="23"/>
  <c r="O172" i="23"/>
  <c r="P172" i="23"/>
  <c r="Q172" i="23"/>
  <c r="R172" i="23"/>
  <c r="S172" i="23"/>
  <c r="T172" i="23"/>
  <c r="U172" i="23"/>
  <c r="N173" i="23"/>
  <c r="O173" i="23"/>
  <c r="P173" i="23"/>
  <c r="Q173" i="23"/>
  <c r="R173" i="23"/>
  <c r="S173" i="23"/>
  <c r="T173" i="23"/>
  <c r="U173" i="23"/>
  <c r="N174" i="23"/>
  <c r="O174" i="23"/>
  <c r="P174" i="23"/>
  <c r="Q174" i="23"/>
  <c r="R174" i="23"/>
  <c r="S174" i="23"/>
  <c r="T174" i="23"/>
  <c r="U174" i="23"/>
  <c r="N175" i="23"/>
  <c r="O175" i="23"/>
  <c r="P175" i="23"/>
  <c r="Q175" i="23"/>
  <c r="R175" i="23"/>
  <c r="S175" i="23"/>
  <c r="T175" i="23"/>
  <c r="U175" i="23"/>
  <c r="N176" i="23"/>
  <c r="O176" i="23"/>
  <c r="P176" i="23"/>
  <c r="Q176" i="23"/>
  <c r="R176" i="23"/>
  <c r="S176" i="23"/>
  <c r="T176" i="23"/>
  <c r="U176" i="23"/>
  <c r="N177" i="23"/>
  <c r="O177" i="23"/>
  <c r="P177" i="23"/>
  <c r="Q177" i="23"/>
  <c r="R177" i="23"/>
  <c r="S177" i="23"/>
  <c r="T177" i="23"/>
  <c r="U177" i="23"/>
  <c r="N178" i="23"/>
  <c r="O178" i="23"/>
  <c r="P178" i="23"/>
  <c r="Q178" i="23"/>
  <c r="R178" i="23"/>
  <c r="S178" i="23"/>
  <c r="T178" i="23"/>
  <c r="U178" i="23"/>
  <c r="N179" i="23"/>
  <c r="O179" i="23"/>
  <c r="P179" i="23"/>
  <c r="Q179" i="23"/>
  <c r="R179" i="23"/>
  <c r="S179" i="23"/>
  <c r="T179" i="23"/>
  <c r="U179" i="23"/>
  <c r="N180" i="23"/>
  <c r="O180" i="23"/>
  <c r="P180" i="23"/>
  <c r="Q180" i="23"/>
  <c r="R180" i="23"/>
  <c r="S180" i="23"/>
  <c r="T180" i="23"/>
  <c r="U180" i="23"/>
  <c r="O135" i="23"/>
  <c r="P135" i="23"/>
  <c r="Q135" i="23"/>
  <c r="R135" i="23"/>
  <c r="S135" i="23"/>
  <c r="T135" i="23"/>
  <c r="U135" i="23"/>
  <c r="N135" i="23"/>
  <c r="O117" i="23"/>
  <c r="P117" i="23"/>
  <c r="Q117" i="23"/>
  <c r="R117" i="23"/>
  <c r="S117" i="23"/>
  <c r="T117" i="23"/>
  <c r="U117" i="23"/>
  <c r="O118" i="23"/>
  <c r="P118" i="23"/>
  <c r="Q118" i="23"/>
  <c r="R118" i="23"/>
  <c r="S118" i="23"/>
  <c r="T118" i="23"/>
  <c r="U118" i="23"/>
  <c r="O119" i="23"/>
  <c r="P119" i="23"/>
  <c r="Q119" i="23"/>
  <c r="R119" i="23"/>
  <c r="S119" i="23"/>
  <c r="T119" i="23"/>
  <c r="U119" i="23"/>
  <c r="O120" i="23"/>
  <c r="P120" i="23"/>
  <c r="Q120" i="23"/>
  <c r="R120" i="23"/>
  <c r="S120" i="23"/>
  <c r="T120" i="23"/>
  <c r="U120" i="23"/>
  <c r="O121" i="23"/>
  <c r="P121" i="23"/>
  <c r="Q121" i="23"/>
  <c r="R121" i="23"/>
  <c r="S121" i="23"/>
  <c r="T121" i="23"/>
  <c r="U121" i="23"/>
  <c r="O122" i="23"/>
  <c r="P122" i="23"/>
  <c r="Q122" i="23"/>
  <c r="R122" i="23"/>
  <c r="S122" i="23"/>
  <c r="T122" i="23"/>
  <c r="U122" i="23"/>
  <c r="O123" i="23"/>
  <c r="P123" i="23"/>
  <c r="Q123" i="23"/>
  <c r="R123" i="23"/>
  <c r="S123" i="23"/>
  <c r="T123" i="23"/>
  <c r="U123" i="23"/>
  <c r="O124" i="23"/>
  <c r="P124" i="23"/>
  <c r="Q124" i="23"/>
  <c r="R124" i="23"/>
  <c r="S124" i="23"/>
  <c r="T124" i="23"/>
  <c r="U124" i="23"/>
  <c r="O125" i="23"/>
  <c r="P125" i="23"/>
  <c r="Q125" i="23"/>
  <c r="R125" i="23"/>
  <c r="S125" i="23"/>
  <c r="T125" i="23"/>
  <c r="U125" i="23"/>
  <c r="O126" i="23"/>
  <c r="P126" i="23"/>
  <c r="Q126" i="23"/>
  <c r="R126" i="23"/>
  <c r="S126" i="23"/>
  <c r="T126" i="23"/>
  <c r="U126" i="23"/>
  <c r="O127" i="23"/>
  <c r="P127" i="23"/>
  <c r="Q127" i="23"/>
  <c r="R127" i="23"/>
  <c r="S127" i="23"/>
  <c r="T127" i="23"/>
  <c r="U127" i="23"/>
  <c r="O128" i="23"/>
  <c r="P128" i="23"/>
  <c r="Q128" i="23"/>
  <c r="R128" i="23"/>
  <c r="S128" i="23"/>
  <c r="T128" i="23"/>
  <c r="U128" i="23"/>
  <c r="O116" i="23"/>
  <c r="P116" i="23"/>
  <c r="Q116" i="23"/>
  <c r="R116" i="23"/>
  <c r="S116" i="23"/>
  <c r="T116" i="23"/>
  <c r="U116" i="23"/>
  <c r="N117" i="23"/>
  <c r="N118" i="23"/>
  <c r="N119" i="23"/>
  <c r="N120" i="23"/>
  <c r="N121" i="23"/>
  <c r="N122" i="23"/>
  <c r="N123" i="23"/>
  <c r="N124" i="23"/>
  <c r="N125" i="23"/>
  <c r="N126" i="23"/>
  <c r="N127" i="23"/>
  <c r="N128" i="23"/>
  <c r="N116" i="23"/>
  <c r="CN29" i="25"/>
  <c r="CN30" i="25"/>
  <c r="CN31" i="25"/>
  <c r="CN32" i="25"/>
  <c r="CN33" i="25"/>
  <c r="CN34" i="25"/>
  <c r="CN35" i="25"/>
  <c r="CN36" i="25"/>
  <c r="N77" i="23"/>
  <c r="O77" i="23"/>
  <c r="P77" i="23"/>
  <c r="Q77" i="23"/>
  <c r="R77" i="23"/>
  <c r="S77" i="23"/>
  <c r="T77" i="23"/>
  <c r="U77" i="23"/>
  <c r="N78" i="23"/>
  <c r="O78" i="23"/>
  <c r="P78" i="23"/>
  <c r="Q78" i="23"/>
  <c r="R78" i="23"/>
  <c r="S78" i="23"/>
  <c r="T78" i="23"/>
  <c r="U78" i="23"/>
  <c r="N79" i="23"/>
  <c r="O79" i="23"/>
  <c r="P79" i="23"/>
  <c r="Q79" i="23"/>
  <c r="R79" i="23"/>
  <c r="S79" i="23"/>
  <c r="T79" i="23"/>
  <c r="U79" i="23"/>
  <c r="N80" i="23"/>
  <c r="O80" i="23"/>
  <c r="P80" i="23"/>
  <c r="Q80" i="23"/>
  <c r="R80" i="23"/>
  <c r="S80" i="23"/>
  <c r="T80" i="23"/>
  <c r="U80" i="23"/>
  <c r="N81" i="23"/>
  <c r="O81" i="23"/>
  <c r="P81" i="23"/>
  <c r="Q81" i="23"/>
  <c r="R81" i="23"/>
  <c r="S81" i="23"/>
  <c r="T81" i="23"/>
  <c r="U81" i="23"/>
  <c r="N82" i="23"/>
  <c r="O82" i="23"/>
  <c r="P82" i="23"/>
  <c r="Q82" i="23"/>
  <c r="R82" i="23"/>
  <c r="S82" i="23"/>
  <c r="T82" i="23"/>
  <c r="U82" i="23"/>
  <c r="N83" i="23"/>
  <c r="O83" i="23"/>
  <c r="P83" i="23"/>
  <c r="Q83" i="23"/>
  <c r="R83" i="23"/>
  <c r="S83" i="23"/>
  <c r="T83" i="23"/>
  <c r="U83" i="23"/>
  <c r="N84" i="23"/>
  <c r="O84" i="23"/>
  <c r="P84" i="23"/>
  <c r="Q84" i="23"/>
  <c r="R84" i="23"/>
  <c r="S84" i="23"/>
  <c r="T84" i="23"/>
  <c r="U84" i="23"/>
  <c r="N85" i="23"/>
  <c r="O85" i="23"/>
  <c r="P85" i="23"/>
  <c r="Q85" i="23"/>
  <c r="R85" i="23"/>
  <c r="S85" i="23"/>
  <c r="T85" i="23"/>
  <c r="U85" i="23"/>
  <c r="N86" i="23"/>
  <c r="O86" i="23"/>
  <c r="P86" i="23"/>
  <c r="Q86" i="23"/>
  <c r="R86" i="23"/>
  <c r="S86" i="23"/>
  <c r="T86" i="23"/>
  <c r="U86" i="23"/>
  <c r="N87" i="23"/>
  <c r="O87" i="23"/>
  <c r="P87" i="23"/>
  <c r="Q87" i="23"/>
  <c r="R87" i="23"/>
  <c r="S87" i="23"/>
  <c r="T87" i="23"/>
  <c r="U87" i="23"/>
  <c r="N88" i="23"/>
  <c r="O88" i="23"/>
  <c r="P88" i="23"/>
  <c r="Q88" i="23"/>
  <c r="R88" i="23"/>
  <c r="S88" i="23"/>
  <c r="T88" i="23"/>
  <c r="U88" i="23"/>
  <c r="N89" i="23"/>
  <c r="O89" i="23"/>
  <c r="P89" i="23"/>
  <c r="Q89" i="23"/>
  <c r="R89" i="23"/>
  <c r="S89" i="23"/>
  <c r="T89" i="23"/>
  <c r="U89" i="23"/>
  <c r="N90" i="23"/>
  <c r="O90" i="23"/>
  <c r="P90" i="23"/>
  <c r="Q90" i="23"/>
  <c r="R90" i="23"/>
  <c r="S90" i="23"/>
  <c r="T90" i="23"/>
  <c r="U90" i="23"/>
  <c r="N91" i="23"/>
  <c r="O91" i="23"/>
  <c r="P91" i="23"/>
  <c r="Q91" i="23"/>
  <c r="R91" i="23"/>
  <c r="S91" i="23"/>
  <c r="T91" i="23"/>
  <c r="U91" i="23"/>
  <c r="N92" i="23"/>
  <c r="O92" i="23"/>
  <c r="P92" i="23"/>
  <c r="Q92" i="23"/>
  <c r="R92" i="23"/>
  <c r="S92" i="23"/>
  <c r="T92" i="23"/>
  <c r="U92" i="23"/>
  <c r="N93" i="23"/>
  <c r="O93" i="23"/>
  <c r="P93" i="23"/>
  <c r="Q93" i="23"/>
  <c r="R93" i="23"/>
  <c r="S93" i="23"/>
  <c r="T93" i="23"/>
  <c r="U93" i="23"/>
  <c r="N94" i="23"/>
  <c r="O94" i="23"/>
  <c r="P94" i="23"/>
  <c r="Q94" i="23"/>
  <c r="R94" i="23"/>
  <c r="S94" i="23"/>
  <c r="T94" i="23"/>
  <c r="U94" i="23"/>
  <c r="N95" i="23"/>
  <c r="O95" i="23"/>
  <c r="P95" i="23"/>
  <c r="Q95" i="23"/>
  <c r="R95" i="23"/>
  <c r="S95" i="23"/>
  <c r="T95" i="23"/>
  <c r="U95" i="23"/>
  <c r="N96" i="23"/>
  <c r="O96" i="23"/>
  <c r="P96" i="23"/>
  <c r="Q96" i="23"/>
  <c r="R96" i="23"/>
  <c r="S96" i="23"/>
  <c r="T96" i="23"/>
  <c r="U96" i="23"/>
  <c r="N97" i="23"/>
  <c r="O97" i="23"/>
  <c r="P97" i="23"/>
  <c r="Q97" i="23"/>
  <c r="R97" i="23"/>
  <c r="S97" i="23"/>
  <c r="T97" i="23"/>
  <c r="U97" i="23"/>
  <c r="N98" i="23"/>
  <c r="O98" i="23"/>
  <c r="P98" i="23"/>
  <c r="Q98" i="23"/>
  <c r="R98" i="23"/>
  <c r="S98" i="23"/>
  <c r="T98" i="23"/>
  <c r="U98" i="23"/>
  <c r="N99" i="23"/>
  <c r="O99" i="23"/>
  <c r="P99" i="23"/>
  <c r="Q99" i="23"/>
  <c r="R99" i="23"/>
  <c r="S99" i="23"/>
  <c r="T99" i="23"/>
  <c r="U99" i="23"/>
  <c r="N100" i="23"/>
  <c r="O100" i="23"/>
  <c r="P100" i="23"/>
  <c r="Q100" i="23"/>
  <c r="R100" i="23"/>
  <c r="S100" i="23"/>
  <c r="T100" i="23"/>
  <c r="U100" i="23"/>
  <c r="N101" i="23"/>
  <c r="O101" i="23"/>
  <c r="P101" i="23"/>
  <c r="Q101" i="23"/>
  <c r="R101" i="23"/>
  <c r="S101" i="23"/>
  <c r="T101" i="23"/>
  <c r="U101" i="23"/>
  <c r="N102" i="23"/>
  <c r="O102" i="23"/>
  <c r="P102" i="23"/>
  <c r="Q102" i="23"/>
  <c r="R102" i="23"/>
  <c r="S102" i="23"/>
  <c r="T102" i="23"/>
  <c r="U102" i="23"/>
  <c r="N103" i="23"/>
  <c r="O103" i="23"/>
  <c r="P103" i="23"/>
  <c r="Q103" i="23"/>
  <c r="R103" i="23"/>
  <c r="S103" i="23"/>
  <c r="T103" i="23"/>
  <c r="U103" i="23"/>
  <c r="N104" i="23"/>
  <c r="O104" i="23"/>
  <c r="P104" i="23"/>
  <c r="Q104" i="23"/>
  <c r="R104" i="23"/>
  <c r="S104" i="23"/>
  <c r="T104" i="23"/>
  <c r="U104" i="23"/>
  <c r="N105" i="23"/>
  <c r="O105" i="23"/>
  <c r="P105" i="23"/>
  <c r="Q105" i="23"/>
  <c r="R105" i="23"/>
  <c r="S105" i="23"/>
  <c r="T105" i="23"/>
  <c r="U105" i="23"/>
  <c r="N106" i="23"/>
  <c r="O106" i="23"/>
  <c r="P106" i="23"/>
  <c r="Q106" i="23"/>
  <c r="R106" i="23"/>
  <c r="S106" i="23"/>
  <c r="T106" i="23"/>
  <c r="U106" i="23"/>
  <c r="N65" i="23"/>
  <c r="O65" i="23"/>
  <c r="P65" i="23"/>
  <c r="Q65" i="23"/>
  <c r="R65" i="23"/>
  <c r="S65" i="23"/>
  <c r="T65" i="23"/>
  <c r="U65" i="23"/>
  <c r="N66" i="23"/>
  <c r="O66" i="23"/>
  <c r="P66" i="23"/>
  <c r="Q66" i="23"/>
  <c r="R66" i="23"/>
  <c r="S66" i="23"/>
  <c r="T66" i="23"/>
  <c r="U66" i="23"/>
  <c r="N67" i="23"/>
  <c r="O67" i="23"/>
  <c r="P67" i="23"/>
  <c r="Q67" i="23"/>
  <c r="R67" i="23"/>
  <c r="S67" i="23"/>
  <c r="T67" i="23"/>
  <c r="U67" i="23"/>
  <c r="N68" i="23"/>
  <c r="O68" i="23"/>
  <c r="P68" i="23"/>
  <c r="Q68" i="23"/>
  <c r="R68" i="23"/>
  <c r="S68" i="23"/>
  <c r="T68" i="23"/>
  <c r="U68" i="23"/>
  <c r="N69" i="23"/>
  <c r="O69" i="23"/>
  <c r="P69" i="23"/>
  <c r="Q69" i="23"/>
  <c r="R69" i="23"/>
  <c r="S69" i="23"/>
  <c r="T69" i="23"/>
  <c r="U69" i="23"/>
  <c r="N70" i="23"/>
  <c r="O70" i="23"/>
  <c r="P70" i="23"/>
  <c r="Q70" i="23"/>
  <c r="R70" i="23"/>
  <c r="S70" i="23"/>
  <c r="T70" i="23"/>
  <c r="U70" i="23"/>
  <c r="N71" i="23"/>
  <c r="O71" i="23"/>
  <c r="P71" i="23"/>
  <c r="Q71" i="23"/>
  <c r="R71" i="23"/>
  <c r="S71" i="23"/>
  <c r="T71" i="23"/>
  <c r="U71" i="23"/>
  <c r="N72" i="23"/>
  <c r="O72" i="23"/>
  <c r="P72" i="23"/>
  <c r="Q72" i="23"/>
  <c r="R72" i="23"/>
  <c r="S72" i="23"/>
  <c r="T72" i="23"/>
  <c r="U72" i="23"/>
  <c r="N73" i="23"/>
  <c r="O73" i="23"/>
  <c r="P73" i="23"/>
  <c r="Q73" i="23"/>
  <c r="R73" i="23"/>
  <c r="S73" i="23"/>
  <c r="T73" i="23"/>
  <c r="U73" i="23"/>
  <c r="N74" i="23"/>
  <c r="O74" i="23"/>
  <c r="P74" i="23"/>
  <c r="Q74" i="23"/>
  <c r="R74" i="23"/>
  <c r="S74" i="23"/>
  <c r="T74" i="23"/>
  <c r="U74" i="23"/>
  <c r="N75" i="23"/>
  <c r="O75" i="23"/>
  <c r="P75" i="23"/>
  <c r="Q75" i="23"/>
  <c r="R75" i="23"/>
  <c r="S75" i="23"/>
  <c r="T75" i="23"/>
  <c r="U75" i="23"/>
  <c r="N76" i="23"/>
  <c r="O76" i="23"/>
  <c r="P76" i="23"/>
  <c r="Q76" i="23"/>
  <c r="R76" i="23"/>
  <c r="S76" i="23"/>
  <c r="T76" i="23"/>
  <c r="U76" i="23"/>
  <c r="O64" i="23"/>
  <c r="P64" i="23"/>
  <c r="Q64" i="23"/>
  <c r="R64" i="23"/>
  <c r="S64" i="23"/>
  <c r="T64" i="23"/>
  <c r="U64" i="23"/>
  <c r="N64" i="23"/>
  <c r="C35" i="29"/>
  <c r="D35" i="29"/>
  <c r="D171" i="25"/>
  <c r="L41" i="26"/>
  <c r="L35" i="26"/>
  <c r="L29" i="26"/>
  <c r="L23" i="26"/>
  <c r="L17" i="26"/>
  <c r="L11" i="26"/>
  <c r="L5" i="26"/>
  <c r="O5" i="26"/>
  <c r="N252" i="23"/>
  <c r="J36" i="23"/>
  <c r="J37" i="23"/>
  <c r="J38" i="23"/>
  <c r="J39" i="23"/>
  <c r="J40" i="23"/>
  <c r="J41" i="23"/>
  <c r="J42" i="23"/>
  <c r="J35" i="23"/>
  <c r="C43" i="23"/>
  <c r="P238" i="23"/>
  <c r="Q238" i="23"/>
  <c r="R238" i="23"/>
  <c r="N238" i="23"/>
  <c r="O238" i="23"/>
  <c r="S238" i="23"/>
  <c r="Q7" i="23"/>
  <c r="V97" i="23" l="1"/>
  <c r="V105" i="23"/>
  <c r="V106" i="23"/>
  <c r="V98" i="23"/>
  <c r="V102" i="23"/>
  <c r="V101" i="23"/>
  <c r="V104" i="23"/>
  <c r="V100" i="23"/>
  <c r="V96" i="23"/>
  <c r="V99" i="23"/>
  <c r="V95" i="23"/>
  <c r="V103" i="23"/>
  <c r="J43" i="23"/>
  <c r="Q22" i="23"/>
  <c r="P181" i="23"/>
  <c r="R181" i="23"/>
  <c r="T181" i="23" l="1"/>
  <c r="V65" i="23"/>
  <c r="T216" i="23"/>
  <c r="T231" i="23"/>
  <c r="V187" i="23"/>
  <c r="V116" i="23"/>
  <c r="V64" i="23"/>
  <c r="V109" i="23"/>
  <c r="V108" i="23"/>
  <c r="V107" i="23"/>
  <c r="V94" i="23"/>
  <c r="V93" i="23"/>
  <c r="V92" i="23"/>
  <c r="V91" i="23"/>
  <c r="V90" i="23"/>
  <c r="V89" i="23"/>
  <c r="V88" i="23"/>
  <c r="V87" i="23"/>
  <c r="V86" i="23"/>
  <c r="V85" i="23"/>
  <c r="V84" i="23"/>
  <c r="V83" i="23"/>
  <c r="V82" i="23"/>
  <c r="V81" i="23"/>
  <c r="V80" i="23"/>
  <c r="V79" i="23"/>
  <c r="V78" i="23"/>
  <c r="V77" i="23"/>
  <c r="V76" i="23"/>
  <c r="V75" i="23"/>
  <c r="V74" i="23"/>
  <c r="V73" i="23"/>
  <c r="V72" i="23"/>
  <c r="V71" i="23"/>
  <c r="V70" i="23"/>
  <c r="V69" i="23"/>
  <c r="V68" i="23"/>
  <c r="V67" i="23"/>
  <c r="V66" i="23"/>
  <c r="V180" i="23"/>
  <c r="V179" i="23"/>
  <c r="V178" i="23"/>
  <c r="V177" i="23"/>
  <c r="V176" i="23"/>
  <c r="V175" i="23"/>
  <c r="V174" i="23"/>
  <c r="V173" i="23"/>
  <c r="V172" i="23"/>
  <c r="V171" i="23"/>
  <c r="V170" i="23"/>
  <c r="V169" i="23"/>
  <c r="V168" i="23"/>
  <c r="V167" i="23"/>
  <c r="V166" i="23"/>
  <c r="V165" i="23"/>
  <c r="V164" i="23"/>
  <c r="V163" i="23"/>
  <c r="V162" i="23"/>
  <c r="V161" i="23"/>
  <c r="V160" i="23"/>
  <c r="V159" i="23"/>
  <c r="V158" i="23"/>
  <c r="V157" i="23"/>
  <c r="V156" i="23"/>
  <c r="V155" i="23"/>
  <c r="V154" i="23"/>
  <c r="V153" i="23"/>
  <c r="V152" i="23"/>
  <c r="V151" i="23"/>
  <c r="V150" i="23"/>
  <c r="V149" i="23"/>
  <c r="V148" i="23"/>
  <c r="V147" i="23"/>
  <c r="V146" i="23"/>
  <c r="V145" i="23"/>
  <c r="V135" i="23"/>
  <c r="Q216" i="23"/>
  <c r="Q231" i="23"/>
  <c r="N216" i="23"/>
  <c r="N231" i="23"/>
  <c r="N181" i="23"/>
  <c r="L54" i="23"/>
  <c r="O181" i="23"/>
  <c r="R216" i="23"/>
  <c r="R231" i="23"/>
  <c r="Q14" i="23"/>
  <c r="L53" i="23"/>
  <c r="Q13" i="23"/>
  <c r="Q21" i="23"/>
  <c r="O129" i="23"/>
  <c r="O216" i="23"/>
  <c r="O231" i="23"/>
  <c r="Q12" i="23"/>
  <c r="Q28" i="23"/>
  <c r="L52" i="23"/>
  <c r="Q11" i="23"/>
  <c r="Q27" i="23"/>
  <c r="L51" i="23"/>
  <c r="Q10" i="23"/>
  <c r="Q26" i="23"/>
  <c r="L50" i="23"/>
  <c r="Q9" i="23"/>
  <c r="Q25" i="23"/>
  <c r="L57" i="23"/>
  <c r="Q8" i="23"/>
  <c r="Q24" i="23"/>
  <c r="L56" i="23"/>
  <c r="Q23" i="23"/>
  <c r="L55" i="23"/>
  <c r="U231" i="23"/>
  <c r="U216" i="23"/>
  <c r="S181" i="23"/>
  <c r="S216" i="23"/>
  <c r="S231" i="23"/>
  <c r="P216" i="23"/>
  <c r="P231" i="23"/>
  <c r="U181" i="23"/>
  <c r="Q181" i="23"/>
  <c r="N110" i="23"/>
  <c r="N129" i="23"/>
  <c r="O110" i="23"/>
  <c r="P129" i="23"/>
  <c r="P110" i="23"/>
  <c r="Q129" i="23"/>
  <c r="T110" i="23"/>
  <c r="R129" i="23"/>
  <c r="U110" i="23"/>
  <c r="Q110" i="23"/>
  <c r="S129" i="23"/>
  <c r="U129" i="23"/>
  <c r="T129" i="23"/>
  <c r="R110" i="23"/>
  <c r="S110" i="23"/>
  <c r="CN21" i="25"/>
  <c r="V238" i="23"/>
  <c r="V231" i="23" l="1"/>
  <c r="N246" i="23"/>
  <c r="N243" i="23"/>
  <c r="N247" i="23"/>
  <c r="Q15" i="23"/>
  <c r="N242" i="23"/>
  <c r="N251" i="23"/>
  <c r="N245" i="23"/>
  <c r="Q29" i="23"/>
  <c r="L58" i="23"/>
  <c r="V181" i="23"/>
  <c r="V216" i="23"/>
  <c r="V129" i="23"/>
  <c r="V110" i="23"/>
  <c r="N249" i="23" l="1"/>
  <c r="N250" i="23"/>
  <c r="N248" i="23"/>
  <c r="U47" i="26"/>
  <c r="U41" i="26"/>
  <c r="U35" i="26"/>
  <c r="U29" i="26"/>
  <c r="U23" i="26"/>
  <c r="U17" i="26"/>
  <c r="U11" i="26"/>
  <c r="O47" i="26"/>
  <c r="O41" i="26"/>
  <c r="O35" i="26"/>
  <c r="O29" i="26"/>
  <c r="O23" i="26"/>
  <c r="O17" i="26"/>
  <c r="O11" i="26"/>
  <c r="U5" i="26"/>
  <c r="AZ139" i="25"/>
  <c r="AZ140" i="25"/>
  <c r="AZ138" i="25"/>
  <c r="AX141" i="25"/>
  <c r="AR141" i="25"/>
  <c r="AL141" i="25"/>
  <c r="AF141" i="25"/>
  <c r="Z141" i="25"/>
  <c r="T141" i="25"/>
  <c r="N141" i="25"/>
  <c r="CN63" i="25"/>
  <c r="CN62" i="25"/>
  <c r="CN61" i="25"/>
  <c r="CN60" i="25"/>
  <c r="CN59" i="25"/>
  <c r="CN58" i="25"/>
  <c r="CN57" i="25"/>
  <c r="CN55" i="25"/>
  <c r="CN54" i="25"/>
  <c r="CN53" i="25"/>
  <c r="CN52" i="25"/>
  <c r="CN51" i="25"/>
  <c r="CN50" i="25"/>
  <c r="CN49" i="25"/>
  <c r="CN48" i="25"/>
  <c r="CN47" i="25"/>
  <c r="CN46" i="25"/>
  <c r="CN45" i="25"/>
  <c r="CN44" i="25"/>
  <c r="CN43" i="25"/>
  <c r="CN42" i="25"/>
  <c r="CN40" i="25"/>
  <c r="CN39" i="25"/>
  <c r="CN38" i="25"/>
  <c r="CN28" i="25"/>
  <c r="CN27" i="25"/>
  <c r="CN26" i="25"/>
  <c r="CN25" i="25"/>
  <c r="CN24" i="25"/>
  <c r="CN23" i="25"/>
  <c r="CN22" i="25"/>
  <c r="CL64" i="25"/>
  <c r="CA64" i="25"/>
  <c r="BP64" i="25"/>
  <c r="BE64" i="25"/>
  <c r="AT64" i="25"/>
  <c r="AI64" i="25"/>
  <c r="M64" i="25"/>
  <c r="BE132" i="25"/>
  <c r="BF132" i="25" s="1"/>
  <c r="BE131" i="25"/>
  <c r="BF131" i="25" s="1"/>
  <c r="BE130" i="25"/>
  <c r="BF130" i="25" s="1"/>
  <c r="BE129" i="25"/>
  <c r="BF129" i="25" s="1"/>
  <c r="BE128" i="25"/>
  <c r="BF128" i="25" s="1"/>
  <c r="BE127" i="25"/>
  <c r="BF127" i="25" s="1"/>
  <c r="BE126" i="25"/>
  <c r="BF126" i="25" s="1"/>
  <c r="BE125" i="25"/>
  <c r="BF125" i="25" s="1"/>
  <c r="BE124" i="25"/>
  <c r="BF124" i="25" s="1"/>
  <c r="BE123" i="25"/>
  <c r="BF123" i="25" s="1"/>
  <c r="BE122" i="25"/>
  <c r="BF122" i="25" s="1"/>
  <c r="BE121" i="25"/>
  <c r="BF121" i="25" s="1"/>
  <c r="BE120" i="25"/>
  <c r="BF120" i="25" s="1"/>
  <c r="BE119" i="25"/>
  <c r="BF119" i="25" s="1"/>
  <c r="BE118" i="25"/>
  <c r="BF118" i="25" s="1"/>
  <c r="BE117" i="25"/>
  <c r="BF117" i="25" s="1"/>
  <c r="BE116" i="25"/>
  <c r="BF116" i="25" s="1"/>
  <c r="BE115" i="25"/>
  <c r="BF115" i="25" s="1"/>
  <c r="BE114" i="25"/>
  <c r="BF114" i="25" s="1"/>
  <c r="BE113" i="25"/>
  <c r="BF113" i="25" s="1"/>
  <c r="BE112" i="25"/>
  <c r="BF112" i="25" s="1"/>
  <c r="BE111" i="25"/>
  <c r="BF111" i="25" s="1"/>
  <c r="BE110" i="25"/>
  <c r="BF110" i="25" s="1"/>
  <c r="BE109" i="25"/>
  <c r="BF109" i="25" s="1"/>
  <c r="BE108" i="25"/>
  <c r="BF108" i="25" s="1"/>
  <c r="BE107" i="25"/>
  <c r="BF107" i="25" s="1"/>
  <c r="BE106" i="25"/>
  <c r="BF106" i="25" s="1"/>
  <c r="AX132" i="25"/>
  <c r="AY132" i="25" s="1"/>
  <c r="AX131" i="25"/>
  <c r="AY131" i="25" s="1"/>
  <c r="AX130" i="25"/>
  <c r="AY130" i="25" s="1"/>
  <c r="AX129" i="25"/>
  <c r="AY129" i="25" s="1"/>
  <c r="AX128" i="25"/>
  <c r="AY128" i="25" s="1"/>
  <c r="AX127" i="25"/>
  <c r="AY127" i="25" s="1"/>
  <c r="AX126" i="25"/>
  <c r="AY126" i="25" s="1"/>
  <c r="AX125" i="25"/>
  <c r="AY125" i="25" s="1"/>
  <c r="AX124" i="25"/>
  <c r="AY124" i="25" s="1"/>
  <c r="AX123" i="25"/>
  <c r="AY123" i="25" s="1"/>
  <c r="AX122" i="25"/>
  <c r="AY122" i="25" s="1"/>
  <c r="AX121" i="25"/>
  <c r="AY121" i="25" s="1"/>
  <c r="AX120" i="25"/>
  <c r="AY120" i="25" s="1"/>
  <c r="AX119" i="25"/>
  <c r="AY119" i="25" s="1"/>
  <c r="AX118" i="25"/>
  <c r="AY118" i="25" s="1"/>
  <c r="AX117" i="25"/>
  <c r="AY117" i="25" s="1"/>
  <c r="AX116" i="25"/>
  <c r="AY116" i="25" s="1"/>
  <c r="AX115" i="25"/>
  <c r="AY115" i="25" s="1"/>
  <c r="AX114" i="25"/>
  <c r="AY114" i="25" s="1"/>
  <c r="AX113" i="25"/>
  <c r="AY113" i="25" s="1"/>
  <c r="AX112" i="25"/>
  <c r="AY112" i="25" s="1"/>
  <c r="AX111" i="25"/>
  <c r="AY111" i="25" s="1"/>
  <c r="AX110" i="25"/>
  <c r="AY110" i="25" s="1"/>
  <c r="AX109" i="25"/>
  <c r="AY109" i="25" s="1"/>
  <c r="AX108" i="25"/>
  <c r="AY108" i="25" s="1"/>
  <c r="AX107" i="25"/>
  <c r="AY107" i="25" s="1"/>
  <c r="AX106" i="25"/>
  <c r="AY106" i="25" s="1"/>
  <c r="AQ132" i="25"/>
  <c r="AR132" i="25" s="1"/>
  <c r="AQ131" i="25"/>
  <c r="AR131" i="25" s="1"/>
  <c r="AQ130" i="25"/>
  <c r="AR130" i="25" s="1"/>
  <c r="AQ129" i="25"/>
  <c r="AR129" i="25" s="1"/>
  <c r="AQ128" i="25"/>
  <c r="AR128" i="25" s="1"/>
  <c r="AQ127" i="25"/>
  <c r="AR127" i="25" s="1"/>
  <c r="AQ126" i="25"/>
  <c r="AR126" i="25" s="1"/>
  <c r="AQ125" i="25"/>
  <c r="AR125" i="25" s="1"/>
  <c r="AQ124" i="25"/>
  <c r="AR124" i="25" s="1"/>
  <c r="AQ123" i="25"/>
  <c r="AR123" i="25" s="1"/>
  <c r="AQ122" i="25"/>
  <c r="AR122" i="25" s="1"/>
  <c r="AQ121" i="25"/>
  <c r="AR121" i="25" s="1"/>
  <c r="AQ120" i="25"/>
  <c r="AR120" i="25" s="1"/>
  <c r="AQ119" i="25"/>
  <c r="AR119" i="25" s="1"/>
  <c r="AQ118" i="25"/>
  <c r="AR118" i="25" s="1"/>
  <c r="AQ117" i="25"/>
  <c r="AR117" i="25" s="1"/>
  <c r="AQ116" i="25"/>
  <c r="AR116" i="25" s="1"/>
  <c r="AQ115" i="25"/>
  <c r="AR115" i="25" s="1"/>
  <c r="AQ114" i="25"/>
  <c r="AR114" i="25" s="1"/>
  <c r="AQ113" i="25"/>
  <c r="AR113" i="25" s="1"/>
  <c r="AQ112" i="25"/>
  <c r="AR112" i="25" s="1"/>
  <c r="AQ111" i="25"/>
  <c r="AR111" i="25" s="1"/>
  <c r="AQ110" i="25"/>
  <c r="AR110" i="25" s="1"/>
  <c r="AQ109" i="25"/>
  <c r="AR109" i="25" s="1"/>
  <c r="AQ108" i="25"/>
  <c r="AR108" i="25" s="1"/>
  <c r="AQ107" i="25"/>
  <c r="AR107" i="25" s="1"/>
  <c r="AQ106" i="25"/>
  <c r="AR106" i="25" s="1"/>
  <c r="AJ132" i="25"/>
  <c r="AK132" i="25" s="1"/>
  <c r="AJ131" i="25"/>
  <c r="AK131" i="25" s="1"/>
  <c r="AJ130" i="25"/>
  <c r="AK130" i="25" s="1"/>
  <c r="AJ129" i="25"/>
  <c r="AK129" i="25" s="1"/>
  <c r="AJ128" i="25"/>
  <c r="AK128" i="25" s="1"/>
  <c r="AJ127" i="25"/>
  <c r="AK127" i="25" s="1"/>
  <c r="AJ126" i="25"/>
  <c r="AK126" i="25" s="1"/>
  <c r="AJ125" i="25"/>
  <c r="AK125" i="25" s="1"/>
  <c r="AJ124" i="25"/>
  <c r="AK124" i="25" s="1"/>
  <c r="AJ123" i="25"/>
  <c r="AK123" i="25" s="1"/>
  <c r="AJ122" i="25"/>
  <c r="AK122" i="25" s="1"/>
  <c r="AJ121" i="25"/>
  <c r="AK121" i="25" s="1"/>
  <c r="AJ120" i="25"/>
  <c r="AK120" i="25" s="1"/>
  <c r="AJ119" i="25"/>
  <c r="AK119" i="25" s="1"/>
  <c r="AJ118" i="25"/>
  <c r="AK118" i="25" s="1"/>
  <c r="AJ117" i="25"/>
  <c r="AK117" i="25" s="1"/>
  <c r="AJ116" i="25"/>
  <c r="AK116" i="25" s="1"/>
  <c r="AJ115" i="25"/>
  <c r="AK115" i="25" s="1"/>
  <c r="AJ114" i="25"/>
  <c r="AK114" i="25" s="1"/>
  <c r="AJ113" i="25"/>
  <c r="AK113" i="25" s="1"/>
  <c r="AJ112" i="25"/>
  <c r="AK112" i="25" s="1"/>
  <c r="AJ111" i="25"/>
  <c r="AK111" i="25" s="1"/>
  <c r="AJ110" i="25"/>
  <c r="AK110" i="25" s="1"/>
  <c r="AJ109" i="25"/>
  <c r="AK109" i="25" s="1"/>
  <c r="AJ108" i="25"/>
  <c r="AK108" i="25" s="1"/>
  <c r="AJ107" i="25"/>
  <c r="AK107" i="25" s="1"/>
  <c r="AJ106" i="25"/>
  <c r="AK106" i="25" s="1"/>
  <c r="AC132" i="25"/>
  <c r="AD132" i="25" s="1"/>
  <c r="AC131" i="25"/>
  <c r="AD131" i="25" s="1"/>
  <c r="AC130" i="25"/>
  <c r="AD130" i="25" s="1"/>
  <c r="AC129" i="25"/>
  <c r="AD129" i="25" s="1"/>
  <c r="AC128" i="25"/>
  <c r="AD128" i="25" s="1"/>
  <c r="AC127" i="25"/>
  <c r="AD127" i="25" s="1"/>
  <c r="AC126" i="25"/>
  <c r="AD126" i="25" s="1"/>
  <c r="AC125" i="25"/>
  <c r="AD125" i="25" s="1"/>
  <c r="AC124" i="25"/>
  <c r="AD124" i="25" s="1"/>
  <c r="AC123" i="25"/>
  <c r="AD123" i="25" s="1"/>
  <c r="AC122" i="25"/>
  <c r="AD122" i="25" s="1"/>
  <c r="AC121" i="25"/>
  <c r="AD121" i="25" s="1"/>
  <c r="AC120" i="25"/>
  <c r="AD120" i="25" s="1"/>
  <c r="AC119" i="25"/>
  <c r="AD119" i="25" s="1"/>
  <c r="AC118" i="25"/>
  <c r="AD118" i="25" s="1"/>
  <c r="AC117" i="25"/>
  <c r="AD117" i="25" s="1"/>
  <c r="AC116" i="25"/>
  <c r="AD116" i="25" s="1"/>
  <c r="AC115" i="25"/>
  <c r="AD115" i="25" s="1"/>
  <c r="AC114" i="25"/>
  <c r="AD114" i="25" s="1"/>
  <c r="AC113" i="25"/>
  <c r="AD113" i="25" s="1"/>
  <c r="AC112" i="25"/>
  <c r="AD112" i="25" s="1"/>
  <c r="AC111" i="25"/>
  <c r="AD111" i="25" s="1"/>
  <c r="AC110" i="25"/>
  <c r="AD110" i="25" s="1"/>
  <c r="AC109" i="25"/>
  <c r="AD109" i="25" s="1"/>
  <c r="AC108" i="25"/>
  <c r="AD108" i="25" s="1"/>
  <c r="AC107" i="25"/>
  <c r="AD107" i="25" s="1"/>
  <c r="AC106" i="25"/>
  <c r="AD106" i="25" s="1"/>
  <c r="V132" i="25"/>
  <c r="W132" i="25" s="1"/>
  <c r="V131" i="25"/>
  <c r="W131" i="25" s="1"/>
  <c r="V130" i="25"/>
  <c r="W130" i="25" s="1"/>
  <c r="V129" i="25"/>
  <c r="W129" i="25" s="1"/>
  <c r="V128" i="25"/>
  <c r="W128" i="25" s="1"/>
  <c r="V127" i="25"/>
  <c r="W127" i="25" s="1"/>
  <c r="V126" i="25"/>
  <c r="W126" i="25" s="1"/>
  <c r="V125" i="25"/>
  <c r="W125" i="25" s="1"/>
  <c r="V124" i="25"/>
  <c r="W124" i="25" s="1"/>
  <c r="V123" i="25"/>
  <c r="W123" i="25" s="1"/>
  <c r="V122" i="25"/>
  <c r="W122" i="25" s="1"/>
  <c r="V121" i="25"/>
  <c r="W121" i="25" s="1"/>
  <c r="V120" i="25"/>
  <c r="W120" i="25" s="1"/>
  <c r="V119" i="25"/>
  <c r="W119" i="25" s="1"/>
  <c r="V118" i="25"/>
  <c r="W118" i="25" s="1"/>
  <c r="V117" i="25"/>
  <c r="W117" i="25" s="1"/>
  <c r="V116" i="25"/>
  <c r="W116" i="25" s="1"/>
  <c r="V115" i="25"/>
  <c r="W115" i="25" s="1"/>
  <c r="V114" i="25"/>
  <c r="W114" i="25" s="1"/>
  <c r="V113" i="25"/>
  <c r="W113" i="25" s="1"/>
  <c r="V112" i="25"/>
  <c r="W112" i="25" s="1"/>
  <c r="V111" i="25"/>
  <c r="W111" i="25" s="1"/>
  <c r="V110" i="25"/>
  <c r="W110" i="25" s="1"/>
  <c r="V109" i="25"/>
  <c r="W109" i="25" s="1"/>
  <c r="V108" i="25"/>
  <c r="W108" i="25" s="1"/>
  <c r="V107" i="25"/>
  <c r="W107" i="25" s="1"/>
  <c r="V106" i="25"/>
  <c r="W106" i="25" s="1"/>
  <c r="O132" i="25"/>
  <c r="P132" i="25" s="1"/>
  <c r="O131" i="25"/>
  <c r="P131" i="25" s="1"/>
  <c r="O130" i="25"/>
  <c r="P130" i="25" s="1"/>
  <c r="O129" i="25"/>
  <c r="P129" i="25" s="1"/>
  <c r="O128" i="25"/>
  <c r="P128" i="25" s="1"/>
  <c r="O127" i="25"/>
  <c r="P127" i="25" s="1"/>
  <c r="O126" i="25"/>
  <c r="P126" i="25" s="1"/>
  <c r="O125" i="25"/>
  <c r="P125" i="25" s="1"/>
  <c r="O124" i="25"/>
  <c r="P124" i="25" s="1"/>
  <c r="O123" i="25"/>
  <c r="P123" i="25" s="1"/>
  <c r="O122" i="25"/>
  <c r="P122" i="25" s="1"/>
  <c r="O121" i="25"/>
  <c r="P121" i="25" s="1"/>
  <c r="O120" i="25"/>
  <c r="P120" i="25" s="1"/>
  <c r="O119" i="25"/>
  <c r="P119" i="25" s="1"/>
  <c r="O118" i="25"/>
  <c r="P118" i="25" s="1"/>
  <c r="O117" i="25"/>
  <c r="P117" i="25" s="1"/>
  <c r="O116" i="25"/>
  <c r="P116" i="25" s="1"/>
  <c r="O115" i="25"/>
  <c r="P115" i="25" s="1"/>
  <c r="O114" i="25"/>
  <c r="P114" i="25" s="1"/>
  <c r="O113" i="25"/>
  <c r="P113" i="25" s="1"/>
  <c r="O112" i="25"/>
  <c r="P112" i="25" s="1"/>
  <c r="O111" i="25"/>
  <c r="P111" i="25" s="1"/>
  <c r="O110" i="25"/>
  <c r="O109" i="25"/>
  <c r="P109" i="25" s="1"/>
  <c r="O108" i="25"/>
  <c r="P108" i="25" s="1"/>
  <c r="O107" i="25"/>
  <c r="P107" i="25" s="1"/>
  <c r="O106" i="25"/>
  <c r="P106" i="25" s="1"/>
  <c r="H107" i="25"/>
  <c r="I107" i="25" s="1"/>
  <c r="H108" i="25"/>
  <c r="I108" i="25" s="1"/>
  <c r="H109" i="25"/>
  <c r="I109" i="25" s="1"/>
  <c r="H110" i="25"/>
  <c r="I110" i="25" s="1"/>
  <c r="H111" i="25"/>
  <c r="H112" i="25"/>
  <c r="I112" i="25" s="1"/>
  <c r="H113" i="25"/>
  <c r="I113" i="25" s="1"/>
  <c r="H114" i="25"/>
  <c r="I114" i="25" s="1"/>
  <c r="H115" i="25"/>
  <c r="I115" i="25" s="1"/>
  <c r="H116" i="25"/>
  <c r="I116" i="25" s="1"/>
  <c r="H117" i="25"/>
  <c r="I117" i="25" s="1"/>
  <c r="H118" i="25"/>
  <c r="I118" i="25" s="1"/>
  <c r="H119" i="25"/>
  <c r="I119" i="25" s="1"/>
  <c r="H120" i="25"/>
  <c r="I120" i="25" s="1"/>
  <c r="H121" i="25"/>
  <c r="I121" i="25" s="1"/>
  <c r="H122" i="25"/>
  <c r="I122" i="25" s="1"/>
  <c r="H123" i="25"/>
  <c r="I123" i="25" s="1"/>
  <c r="H124" i="25"/>
  <c r="I124" i="25" s="1"/>
  <c r="H125" i="25"/>
  <c r="I125" i="25" s="1"/>
  <c r="H126" i="25"/>
  <c r="I126" i="25" s="1"/>
  <c r="H127" i="25"/>
  <c r="I127" i="25" s="1"/>
  <c r="H128" i="25"/>
  <c r="I128" i="25" s="1"/>
  <c r="H129" i="25"/>
  <c r="I129" i="25" s="1"/>
  <c r="H130" i="25"/>
  <c r="I130" i="25" s="1"/>
  <c r="H131" i="25"/>
  <c r="I131" i="25" s="1"/>
  <c r="H132" i="25"/>
  <c r="I132" i="25" s="1"/>
  <c r="H106" i="25"/>
  <c r="P110" i="25"/>
  <c r="I111" i="25"/>
  <c r="H146" i="25"/>
  <c r="I146" i="25" s="1"/>
  <c r="H147" i="25"/>
  <c r="I147" i="25" s="1"/>
  <c r="H148" i="25"/>
  <c r="I148" i="25" s="1"/>
  <c r="H149" i="25"/>
  <c r="I149" i="25" s="1"/>
  <c r="B175" i="25"/>
  <c r="B176" i="25"/>
  <c r="BH132" i="25" l="1"/>
  <c r="BH124" i="25"/>
  <c r="BH116" i="25"/>
  <c r="BH108" i="25"/>
  <c r="AZ141" i="25"/>
  <c r="D179" i="25" s="1"/>
  <c r="BH128" i="25"/>
  <c r="BH112" i="25"/>
  <c r="BH120" i="25"/>
  <c r="BH119" i="25"/>
  <c r="BH130" i="25"/>
  <c r="BH114" i="25"/>
  <c r="BH122" i="25"/>
  <c r="BH126" i="25"/>
  <c r="BH131" i="25"/>
  <c r="BH115" i="25"/>
  <c r="BH123" i="25"/>
  <c r="BH127" i="25"/>
  <c r="BH110" i="25"/>
  <c r="BH106" i="25"/>
  <c r="BH118" i="25"/>
  <c r="CN64" i="25"/>
  <c r="BH121" i="25"/>
  <c r="BH113" i="25"/>
  <c r="BH109" i="25"/>
  <c r="BH107" i="25"/>
  <c r="BH125" i="25"/>
  <c r="BH111" i="25"/>
  <c r="BH129" i="25"/>
  <c r="BH117" i="25"/>
  <c r="BF133" i="25"/>
  <c r="W133" i="25"/>
  <c r="AD133" i="25"/>
  <c r="AK133" i="25"/>
  <c r="AR133" i="25"/>
  <c r="AY133" i="25"/>
  <c r="P133" i="25"/>
  <c r="B177" i="25"/>
  <c r="B182" i="25"/>
  <c r="B181" i="25"/>
  <c r="B180" i="25"/>
  <c r="B179" i="25"/>
  <c r="B178" i="25"/>
  <c r="K5" i="25"/>
  <c r="L5" i="25" s="1"/>
  <c r="K6" i="25"/>
  <c r="L6" i="25" s="1"/>
  <c r="K7" i="25"/>
  <c r="L7" i="25" s="1"/>
  <c r="K8" i="25"/>
  <c r="L8" i="25" s="1"/>
  <c r="K9" i="25"/>
  <c r="L9" i="25" s="1"/>
  <c r="K10" i="25"/>
  <c r="L10" i="25" s="1"/>
  <c r="K11" i="25"/>
  <c r="L11" i="25" s="1"/>
  <c r="K12" i="25"/>
  <c r="L12" i="25" s="1"/>
  <c r="K13" i="25"/>
  <c r="L13" i="25" s="1"/>
  <c r="D156" i="25"/>
  <c r="H145" i="25"/>
  <c r="I133" i="25"/>
  <c r="C58" i="23"/>
  <c r="E58" i="23"/>
  <c r="F58" i="23"/>
  <c r="G29" i="23"/>
  <c r="F29" i="23"/>
  <c r="E29" i="23"/>
  <c r="C29" i="23"/>
  <c r="F15" i="23"/>
  <c r="G15" i="23"/>
  <c r="E15" i="23"/>
  <c r="C15" i="23"/>
  <c r="X94" i="25" l="1"/>
  <c r="X86" i="25"/>
  <c r="X70" i="25"/>
  <c r="X100" i="25"/>
  <c r="X96" i="25"/>
  <c r="X92" i="25"/>
  <c r="X88" i="25"/>
  <c r="X84" i="25"/>
  <c r="X80" i="25"/>
  <c r="X76" i="25"/>
  <c r="X72" i="25"/>
  <c r="CO64" i="25"/>
  <c r="D176" i="25"/>
  <c r="K254" i="23"/>
  <c r="G254" i="23"/>
  <c r="BH133" i="25"/>
  <c r="D178" i="25" s="1"/>
  <c r="L14" i="25"/>
  <c r="D175" i="25" s="1"/>
  <c r="D184" i="25" s="1"/>
  <c r="M254" i="23"/>
  <c r="I254" i="23"/>
  <c r="J254" i="23"/>
  <c r="L254" i="23"/>
  <c r="H254" i="23"/>
  <c r="H141" i="25"/>
  <c r="H150" i="25"/>
  <c r="D180" i="25" s="1"/>
  <c r="D182" i="25"/>
  <c r="D181" i="25"/>
  <c r="X93" i="25" l="1"/>
  <c r="X97" i="25"/>
  <c r="X82" i="25"/>
  <c r="X81" i="25"/>
  <c r="X90" i="25"/>
  <c r="X77" i="25"/>
  <c r="X73" i="25"/>
  <c r="X89" i="25"/>
  <c r="X85" i="25"/>
  <c r="X74" i="25"/>
  <c r="X69" i="25"/>
  <c r="X98" i="25"/>
  <c r="X78" i="25"/>
  <c r="X99" i="25"/>
  <c r="X95" i="25"/>
  <c r="X91" i="25"/>
  <c r="X87" i="25"/>
  <c r="X83" i="25"/>
  <c r="X79" i="25"/>
  <c r="X75" i="25"/>
  <c r="X71" i="25"/>
  <c r="I145" i="25"/>
  <c r="X101" i="25" l="1"/>
  <c r="D177" i="25" s="1"/>
  <c r="D186" i="25" l="1"/>
  <c r="E169" i="25" s="1"/>
  <c r="BA141" i="25" l="1"/>
  <c r="E162" i="25"/>
  <c r="E156" i="25"/>
  <c r="E178" i="25"/>
  <c r="E180" i="25"/>
  <c r="E160" i="25"/>
  <c r="E184" i="25"/>
  <c r="E164" i="25"/>
  <c r="E179" i="25"/>
  <c r="E163" i="25"/>
  <c r="I150" i="25"/>
  <c r="E182" i="25"/>
  <c r="E165" i="25"/>
  <c r="E175" i="25"/>
  <c r="E166" i="25"/>
  <c r="E168" i="25"/>
  <c r="E161" i="25"/>
  <c r="E177" i="25"/>
  <c r="E176" i="25"/>
  <c r="E167" i="25"/>
  <c r="E181" i="25"/>
  <c r="E154" i="25"/>
  <c r="BI133" i="25"/>
  <c r="E171" i="25"/>
  <c r="D48" i="18" l="1"/>
  <c r="E47" i="18"/>
  <c r="E48" i="18" s="1"/>
  <c r="D47" i="18"/>
  <c r="C47" i="18"/>
  <c r="C48" i="18" s="1"/>
  <c r="E28" i="18"/>
  <c r="D28" i="18"/>
  <c r="D31" i="18" s="1"/>
  <c r="C28" i="18"/>
  <c r="E20" i="18"/>
  <c r="D20" i="18"/>
  <c r="C20" i="18"/>
  <c r="E16" i="18"/>
  <c r="D16" i="18"/>
  <c r="D30" i="18" s="1"/>
  <c r="D33" i="18" s="1"/>
  <c r="C16" i="18"/>
  <c r="E12" i="18"/>
  <c r="D12" i="18"/>
  <c r="C12" i="18"/>
  <c r="C30" i="18" l="1"/>
  <c r="C33" i="18" s="1"/>
  <c r="E31" i="18"/>
  <c r="E32" i="18" s="1"/>
  <c r="E35" i="18" s="1"/>
  <c r="E30" i="18"/>
  <c r="E33" i="18" s="1"/>
  <c r="C31" i="18"/>
  <c r="C34" i="18" s="1"/>
  <c r="D34" i="18"/>
  <c r="D32" i="18"/>
  <c r="D35" i="18" s="1"/>
  <c r="E34" i="18"/>
  <c r="C32" i="18" l="1"/>
  <c r="C35" i="18" s="1"/>
  <c r="F254" i="23" l="1"/>
  <c r="N254" i="23" l="1"/>
</calcChain>
</file>

<file path=xl/sharedStrings.xml><?xml version="1.0" encoding="utf-8"?>
<sst xmlns="http://schemas.openxmlformats.org/spreadsheetml/2006/main" count="1282" uniqueCount="525">
  <si>
    <t>Ricavo totale</t>
  </si>
  <si>
    <t>Costo totale</t>
  </si>
  <si>
    <t>Livello</t>
  </si>
  <si>
    <t>Figura professionale</t>
  </si>
  <si>
    <t>CCNL applicato</t>
  </si>
  <si>
    <t>Totale</t>
  </si>
  <si>
    <t>Costo totale %</t>
  </si>
  <si>
    <t>Costi generali</t>
  </si>
  <si>
    <t>Voce di costo</t>
  </si>
  <si>
    <t>Note</t>
  </si>
  <si>
    <t>Ricavo complessivo</t>
  </si>
  <si>
    <t>Costo complessivo</t>
  </si>
  <si>
    <t>Celle da compilare</t>
  </si>
  <si>
    <t>Valori calcolati attraverso formule</t>
  </si>
  <si>
    <t>Intestazioni tabelle</t>
  </si>
  <si>
    <t>A-Elementi retributivi annui</t>
  </si>
  <si>
    <t>B-Oneri aggiuntivi</t>
  </si>
  <si>
    <t>C-Oneri previd. e assist.</t>
  </si>
  <si>
    <t>D-Altri Oneri</t>
  </si>
  <si>
    <t>Totale "A"</t>
  </si>
  <si>
    <t>Festività retribuite</t>
  </si>
  <si>
    <t>Trattamento fine rapporto</t>
  </si>
  <si>
    <t>COSTO MEDIO ORARIO</t>
  </si>
  <si>
    <t>Totale "B"</t>
  </si>
  <si>
    <t>Totale "C"</t>
  </si>
  <si>
    <t>Totale "D"</t>
  </si>
  <si>
    <t>Totale ore non lavorate</t>
  </si>
  <si>
    <t>Ore annue mediamente lavorate</t>
  </si>
  <si>
    <t>ORE ANNUE LAVORATE</t>
  </si>
  <si>
    <t>DETTAGLIO COSTI PER FIGURA PROFESSIONALE</t>
  </si>
  <si>
    <t>CCNL applicato (o altra forma contrattuale)</t>
  </si>
  <si>
    <t>Manod</t>
  </si>
  <si>
    <t>S</t>
  </si>
  <si>
    <t>Totale costo Manodopera</t>
  </si>
  <si>
    <t>COSTI ULTERIORI GESTIONE COMMESSA</t>
  </si>
  <si>
    <t>Costo manodopera</t>
  </si>
  <si>
    <t>Livello inquadramento</t>
  </si>
  <si>
    <t>Valori preimpostati da Consip (da non modificare) o celle da lasciare vuote</t>
  </si>
  <si>
    <t>Subtotali ricavi</t>
  </si>
  <si>
    <t>Subtotali costi</t>
  </si>
  <si>
    <t>Subtotali costi manodopera</t>
  </si>
  <si>
    <t>Totale Altri costi (C+D)</t>
  </si>
  <si>
    <t>Totale componente retributiva (A+B)</t>
  </si>
  <si>
    <t>Costo medio orario componente retributiva</t>
  </si>
  <si>
    <t>Costo medio orario altri costi</t>
  </si>
  <si>
    <t>Totale costo annuo (A+B+C+D)</t>
  </si>
  <si>
    <t>(*)</t>
  </si>
  <si>
    <t>Ulteriori indicazioni</t>
  </si>
  <si>
    <t>Legenda colori adottati nei fogli di calcolo</t>
  </si>
  <si>
    <t>È possibile modificare le righe/colonne del foglio di calcolo in base alle esigenze e alla struttura produttiva del concorrente ma si suggerisce di mantenere, per quanto possibile, la struttura del modello di calcolo proposto</t>
  </si>
  <si>
    <r>
      <t xml:space="preserve">Per il calcolo del costo medio orario delle figure professionali impiegate, ove possibile, si suggerisce di utilizzare il foglio </t>
    </r>
    <r>
      <rPr>
        <b/>
        <sz val="11"/>
        <color theme="1"/>
        <rFont val="Calibri"/>
        <family val="2"/>
        <scheme val="minor"/>
      </rPr>
      <t>Dettaglio costi del lavoro</t>
    </r>
  </si>
  <si>
    <t>Costo medio orario (altri costi)
(**)</t>
  </si>
  <si>
    <t>Costo medio orario (totale)
(**)</t>
  </si>
  <si>
    <t>Costo medio orario (componente retributiva) (**)</t>
  </si>
  <si>
    <t>Retribuzione tabellare</t>
  </si>
  <si>
    <t>Scatti anzianità</t>
  </si>
  <si>
    <t xml:space="preserve">Una tantum </t>
  </si>
  <si>
    <t>Elemento perequativo</t>
  </si>
  <si>
    <t>Tredicesima mensilità</t>
  </si>
  <si>
    <t>Inps (31,58%)</t>
  </si>
  <si>
    <t>Inail (6,1%)</t>
  </si>
  <si>
    <t>Rivalutazione T.F.R. (2,2418%)</t>
  </si>
  <si>
    <t>Fondo COMETA</t>
  </si>
  <si>
    <t>Contributo solidarietà L.166/91</t>
  </si>
  <si>
    <t>Assistenza Sanitaria Integr. + Contrib. Solidarietà 10%</t>
  </si>
  <si>
    <t>Flexible Benefits</t>
  </si>
  <si>
    <t>Ore annue teoriche (40 ore x 52,2 settimane)</t>
  </si>
  <si>
    <t>Ore annue mediamente non lavorate:</t>
  </si>
  <si>
    <t>ferie (20 giorni)</t>
  </si>
  <si>
    <t>festivita' (10 giorni)</t>
  </si>
  <si>
    <t>permessi annui retribubiti</t>
  </si>
  <si>
    <t>assemblee, permessi sindacali, diritto allo studio</t>
  </si>
  <si>
    <t>malattia, infort., maternità</t>
  </si>
  <si>
    <t>Formazione, permessi D.L.vo 626/94 e succ. mod. (1 gg)</t>
  </si>
  <si>
    <t>Formazione ex art. 7 CCNL</t>
  </si>
  <si>
    <t>Ritiro RAEE / imballaggi</t>
  </si>
  <si>
    <t>Fee a carico del fornitore</t>
  </si>
  <si>
    <t>Verifiche ispettive</t>
  </si>
  <si>
    <t>Premi assicurativi</t>
  </si>
  <si>
    <t>ONERI PER LA SICUREZZA</t>
  </si>
  <si>
    <r>
      <t>1) Aggiungere colonne alla tabella per ulteriori figure professionali, se necessario.
2) I valori calcolati nelle celle arancione devono essere utilizzati come costi orari medi  delle relative figure professionali nel foglio Conto Economico.
3) Questo foglio è utilizzabile per determinare il costo medio orario sia della manodopera (come definita nell'Allegato 16A) che del personale direttamente impiegato nell'esecuzione dell'appalto ma non rientrante nella manodopera.
4) Le righe della tabella e il numero di ore preimpostato sono basate sulla Tabella Ministeriale del &lt;</t>
    </r>
    <r>
      <rPr>
        <b/>
        <i/>
        <u/>
        <sz val="11"/>
        <color rgb="FF3333FF"/>
        <rFont val="Calibri"/>
        <family val="2"/>
        <scheme val="minor"/>
      </rPr>
      <t>CCNL Metalmeccanico riportato a titolo di esempio da modificare in caso di indicazione in doc di gara di un CCNL diverso&gt;</t>
    </r>
    <r>
      <rPr>
        <i/>
        <sz val="11"/>
        <color theme="1"/>
        <rFont val="Calibri"/>
        <family val="2"/>
        <scheme val="minor"/>
      </rPr>
      <t xml:space="preserve"> Possono pertanto essere modificate se del caso, in ragione del CCNL applicato dall'impresa.</t>
    </r>
  </si>
  <si>
    <t>Si suggerisce di utilizzare la colonna Note (o la Dichiarazione di cui all'Allegato Giustificativi Parte B) per illustrare metodologie di calcolo o elementi rilevanti relativi alla riga corrispondente, se necessario a spiegare/motivare i dati riportati nel foglio di calcolo</t>
  </si>
  <si>
    <t>…</t>
  </si>
  <si>
    <t>COSTI ENERGIA COMMESSA</t>
  </si>
  <si>
    <t>Prezzo unitario</t>
  </si>
  <si>
    <t>Quantità annua</t>
  </si>
  <si>
    <t>Totale costo energia</t>
  </si>
  <si>
    <t>Costo annuo medio</t>
  </si>
  <si>
    <t>Totale costo materiali</t>
  </si>
  <si>
    <t>COSTI NOLI COMMESSA</t>
  </si>
  <si>
    <t>COSTI ATTIVITA' E SERVIZI COMMESSA</t>
  </si>
  <si>
    <t>Unità di misura</t>
  </si>
  <si>
    <t>N</t>
  </si>
  <si>
    <t>Totale costo noli</t>
  </si>
  <si>
    <t>Totale costo attività e servizi</t>
  </si>
  <si>
    <t>Totale costi ulteriori</t>
  </si>
  <si>
    <t>TOTALE COSTI DI COMMESSA</t>
  </si>
  <si>
    <t>TOTALE RICAVI DI COMMESSA</t>
  </si>
  <si>
    <t>UTILE DI COMMESSA</t>
  </si>
  <si>
    <t>Fare riferimento alle indicazioni fornite nell'Allegato Giustificativi, Parte A e nella Guida operativa alla compilazione, Parte C</t>
  </si>
  <si>
    <t>Le tabelle possono essere adattate alle carateristiche della specifica offerta e dello specifico scenario proposto dal concorrente</t>
  </si>
  <si>
    <t>Dopo aver personalizzato la/e tabella/e, verificare le operazioni presenti per le varie voci di conto ed i totali sia di sezione che complessivi in ciascun foglio e nel foglio "Conto economico complessivo"</t>
  </si>
  <si>
    <t>Inserimenti eventuali</t>
  </si>
  <si>
    <t>Contributo ANAC</t>
  </si>
  <si>
    <t>Costi relativi alla formazione</t>
  </si>
  <si>
    <t>BA unitaria</t>
  </si>
  <si>
    <t>Ribasso offerto</t>
  </si>
  <si>
    <t>OPF1</t>
  </si>
  <si>
    <t>OPF2</t>
  </si>
  <si>
    <t>OPF3</t>
  </si>
  <si>
    <t>gan naturale</t>
  </si>
  <si>
    <t>gasolio</t>
  </si>
  <si>
    <t>teleriscaldamento</t>
  </si>
  <si>
    <t>OPF scenario</t>
  </si>
  <si>
    <t>OPF4</t>
  </si>
  <si>
    <t>OPF5</t>
  </si>
  <si>
    <t>OPF6</t>
  </si>
  <si>
    <t>OPF7</t>
  </si>
  <si>
    <t>Centrale/Sottocentrale Termica</t>
  </si>
  <si>
    <t>Serbatoi per combustibile liquido</t>
  </si>
  <si>
    <t>Rete di distribuzione del gas</t>
  </si>
  <si>
    <t>Vaso di espansione aperto</t>
  </si>
  <si>
    <t>Vaso di espansione chiuso</t>
  </si>
  <si>
    <t>Pompe, circolatori ed acceleratori</t>
  </si>
  <si>
    <t>Apparecchiature di regolazione automatica  con valvole servocomandate a movimento rotativo/rettilineo</t>
  </si>
  <si>
    <t>Cogeneratore fino a 115 kWt</t>
  </si>
  <si>
    <t>Cogeneratore da 115 a 500 kWt</t>
  </si>
  <si>
    <t>Cogeneratore oltre 500 kWt</t>
  </si>
  <si>
    <t>Centrale idrica</t>
  </si>
  <si>
    <t>Impianto di adduzione acqua</t>
  </si>
  <si>
    <t>Rete fognaria acque bianche e nere</t>
  </si>
  <si>
    <t>Centrale Frigorifera</t>
  </si>
  <si>
    <t>Torri evaporative e condensatori evaporativi</t>
  </si>
  <si>
    <t>Centrali di trattamento aria</t>
  </si>
  <si>
    <t>Circuiti aeraulici</t>
  </si>
  <si>
    <t>Circuiti idronici</t>
  </si>
  <si>
    <t>Cabina MT/BT</t>
  </si>
  <si>
    <t>Sezione di trasformazione</t>
  </si>
  <si>
    <t>Quadro di rifasamento</t>
  </si>
  <si>
    <t>Locale di consegna energia in Bassa Tensione</t>
  </si>
  <si>
    <t>Impianti elettrici nei locali ad uso medico di gruppo 1 e gruppo 2</t>
  </si>
  <si>
    <t>Impianti di illuminazione esterna</t>
  </si>
  <si>
    <t>Impianto telefonico</t>
  </si>
  <si>
    <t>Impianto di trasmissione dati</t>
  </si>
  <si>
    <t>Impianto di diffusione sonora</t>
  </si>
  <si>
    <t>Impianto di richiesta udienza</t>
  </si>
  <si>
    <t>Impianto di videosorveglianza (TVCC)</t>
  </si>
  <si>
    <t>Impianti di chiamata stanze</t>
  </si>
  <si>
    <t>Passi carrabili</t>
  </si>
  <si>
    <t>Accessi pedonali esterni e/o  interni motorizzati</t>
  </si>
  <si>
    <t>Impianto anti intrusione: Centrale di allarme</t>
  </si>
  <si>
    <t>Rivelatori superficiali/inerziali</t>
  </si>
  <si>
    <t>Rivelatori volumetrici/infrarosso</t>
  </si>
  <si>
    <t>Rivelatori lineari/contatto elettromeccanico</t>
  </si>
  <si>
    <t>Sistema di compartimentazione</t>
  </si>
  <si>
    <t>Servoscala o Montascale</t>
  </si>
  <si>
    <t>Scale mobili o marciapiedi mobili</t>
  </si>
  <si>
    <t>OPF 1</t>
  </si>
  <si>
    <t>OPF 2</t>
  </si>
  <si>
    <t>OPF 3</t>
  </si>
  <si>
    <t>OPF 4</t>
  </si>
  <si>
    <t>OPF 5</t>
  </si>
  <si>
    <t>OPF 6</t>
  </si>
  <si>
    <t>OPF 7</t>
  </si>
  <si>
    <t>...</t>
  </si>
  <si>
    <t>Quantità componenti quota M</t>
  </si>
  <si>
    <t>Euro/centrale/anno</t>
  </si>
  <si>
    <t>Quadri elettrici di bordo macchina</t>
  </si>
  <si>
    <t>Euro/quadro/anno</t>
  </si>
  <si>
    <t>Generatori di calore oltre i 1162 kW</t>
  </si>
  <si>
    <t>Euro/generatore/anno</t>
  </si>
  <si>
    <t>Generatori di calore tra 350kW e 1162kW</t>
  </si>
  <si>
    <t>Generatori di calore tra 116kW e 350kW</t>
  </si>
  <si>
    <t>Generatori di calore tra 35kW e 116kW</t>
  </si>
  <si>
    <t>Generatori di calore inferiore a 35 kW</t>
  </si>
  <si>
    <t>Euro/serbatoio/anno</t>
  </si>
  <si>
    <t>Euro/bruciatore/anno</t>
  </si>
  <si>
    <t>Euro/condotto di fumo/anno</t>
  </si>
  <si>
    <t>Euro/vaso/anno</t>
  </si>
  <si>
    <t>Gruppo organi di sicurezza, di protezione ed indicatori</t>
  </si>
  <si>
    <t>Euro/gruppo/anno</t>
  </si>
  <si>
    <t>Euro/elemento/anno</t>
  </si>
  <si>
    <t>Euro/ventilatore/anno</t>
  </si>
  <si>
    <t>Euro/motore/anno</t>
  </si>
  <si>
    <t>Euro/apparecchiatura elettrica/anno</t>
  </si>
  <si>
    <t>Euro/apparecchiatura/ anno</t>
  </si>
  <si>
    <t>Apparecchiature di regolazione automatica  a riaccensione proporzionale</t>
  </si>
  <si>
    <t>Scambiatori di calore acqua-acqua (piastre e fascio tubiero) fino a 200 kW</t>
  </si>
  <si>
    <t>Euro/scambiatore/anno</t>
  </si>
  <si>
    <t>Scambiatori di calore acqua-acqua (piastre e fascio tubiero) da 201 kW a 1.000 kW</t>
  </si>
  <si>
    <t>Scambiatori di calore acqua-acqua (piastre e fascio tubiero) superiore a 1.001 kW</t>
  </si>
  <si>
    <t>Euro/valvola/anno</t>
  </si>
  <si>
    <t>Euro/impianto di trattamento/anno</t>
  </si>
  <si>
    <t>Euro/sottocentrale/anno</t>
  </si>
  <si>
    <t>Euro/ora/anno</t>
  </si>
  <si>
    <t>Euro/centrale idrica/anno</t>
  </si>
  <si>
    <t>Euro/impianto/anno</t>
  </si>
  <si>
    <t>Distribuzione idrico sanitaria</t>
  </si>
  <si>
    <t>Euro/pozzetto/anno</t>
  </si>
  <si>
    <t>Impianto di sollevamento acqua</t>
  </si>
  <si>
    <t>Euro/gruppo di pressurizzazione/anno</t>
  </si>
  <si>
    <t>Gruppo frigorifero/Pompa di calore con compressore a vite</t>
  </si>
  <si>
    <t>Euro/gruppo frigo/anno</t>
  </si>
  <si>
    <t>Gruppo frigorifero/Pompa di calore centrifugo</t>
  </si>
  <si>
    <t>Gruppo frigorifero/Pompa di calore ad assorbimento</t>
  </si>
  <si>
    <t>Euro/torre evaporativa /anno</t>
  </si>
  <si>
    <t>Euro/centrale trattamento/anno</t>
  </si>
  <si>
    <t>Euro/U.T.A./anno</t>
  </si>
  <si>
    <t>Unità a prevalente scambio termico convettivo forzato (ventilconvettori uso estivo)</t>
  </si>
  <si>
    <t>Euro/cabina/anno</t>
  </si>
  <si>
    <t>Euro/trasformatore/anno</t>
  </si>
  <si>
    <t>Impianto di terra e protezione contro le scariche atmosferiche</t>
  </si>
  <si>
    <t>Euro/locale consegna /anno</t>
  </si>
  <si>
    <t>Euro/QGBT/anno</t>
  </si>
  <si>
    <t>Quadri elettrici generali di edificio e sottoquadri di piano e di zona e distribuzione secondaria</t>
  </si>
  <si>
    <t>Gruppo elettrogeno:</t>
  </si>
  <si>
    <t>pot. nom.  &lt; 500 kVA</t>
  </si>
  <si>
    <t>Euro/gruppo elettrogeno/anno</t>
  </si>
  <si>
    <t>pot. nom. 500 ≤ kVA &lt; 800</t>
  </si>
  <si>
    <t>pot. nom. 800 ≤ kVA &lt; 1.000</t>
  </si>
  <si>
    <t>pot. nom. ≥ 1.000 kVA</t>
  </si>
  <si>
    <t>pot. nom. ≤ 10 kVA</t>
  </si>
  <si>
    <t>Euro/gruppo statico di continuità/anno</t>
  </si>
  <si>
    <t>pot. nom. 10 &lt; kVA ≤ 60</t>
  </si>
  <si>
    <t>pot. nom. 60 &lt; kVA ≤ 100</t>
  </si>
  <si>
    <t>pot. nom. 100 &lt; kVA ≤ 160</t>
  </si>
  <si>
    <t>pot. nom. &gt; 160</t>
  </si>
  <si>
    <t>Euro/palo/anno</t>
  </si>
  <si>
    <t>Impianto fotovoltaico: pannello</t>
  </si>
  <si>
    <t>Euro/kW</t>
  </si>
  <si>
    <t>Impianto fotovoltaico: accumulatore</t>
  </si>
  <si>
    <t>Euro/kWh</t>
  </si>
  <si>
    <t>Colonnine di ricarica auto elettriche</t>
  </si>
  <si>
    <t>Euro/impianto</t>
  </si>
  <si>
    <t>Euro/centralina/anno</t>
  </si>
  <si>
    <t>Euro/telecamera/anno</t>
  </si>
  <si>
    <t>Euro/accesso controllato/anno</t>
  </si>
  <si>
    <t>Euro/accessi pedonali /anno</t>
  </si>
  <si>
    <t>Euro/rilevatore/contatto elettromeccanico/anno</t>
  </si>
  <si>
    <t>Gruppi di pompaggio</t>
  </si>
  <si>
    <t>Serbatoi di accumulo</t>
  </si>
  <si>
    <t>Sistemi fissi automatici ad estinguenti gassosi</t>
  </si>
  <si>
    <t>Idranti a muro</t>
  </si>
  <si>
    <t>Naspi antincendio</t>
  </si>
  <si>
    <t>Idranti soprasuolo e sottosuolo</t>
  </si>
  <si>
    <t>Attacchi autopompa VVF</t>
  </si>
  <si>
    <t>Centrale di controllo e segnalazione</t>
  </si>
  <si>
    <t>Sistemi fissi automatici di rivelazione d’incendio</t>
  </si>
  <si>
    <t>Sistemi fissi automatici di rivelazione di gas</t>
  </si>
  <si>
    <t>Sistemi di segnalazione d’allarme e di diffusione sonora</t>
  </si>
  <si>
    <t>Sistemi di evacuazione fumo e calore (SENFC e SEFFC)</t>
  </si>
  <si>
    <t>Infissi motorizzati</t>
  </si>
  <si>
    <t>Sistemi di pressurizzazione d'aria</t>
  </si>
  <si>
    <t>Impianto di illuminazione di emergenza</t>
  </si>
  <si>
    <t>Armadio DPI - Attività a rischio Basso</t>
  </si>
  <si>
    <t>Armadio DPI - Attività a rischio Medio</t>
  </si>
  <si>
    <t>Armadio DPI - Attività a rischio Alto</t>
  </si>
  <si>
    <t>Euro/ascensore-mantacarichi-montalettighe/anno</t>
  </si>
  <si>
    <t>Euro/Servoscala-montascala/anno</t>
  </si>
  <si>
    <t>Piattaforme elevatrici</t>
  </si>
  <si>
    <t>Euro/piattaforma elevatrice/anno</t>
  </si>
  <si>
    <t>Euro/scala mobile-marciapiede mobile/anno</t>
  </si>
  <si>
    <t>Euro/m2 sup. lorda/anno</t>
  </si>
  <si>
    <t>UdM</t>
  </si>
  <si>
    <t>Durata OPF</t>
  </si>
  <si>
    <t>Volume OPF</t>
  </si>
  <si>
    <t>Jpst (kWh)</t>
  </si>
  <si>
    <t>non sanit.</t>
  </si>
  <si>
    <t>sanit.</t>
  </si>
  <si>
    <t>RICAVI DEL SERVIZIO ENERGIA "B" - QUOTA MANUTENZIONE  E RICAVI SERVIZIO "C1"</t>
  </si>
  <si>
    <t>RICAVI DEL SERVIZIO ENERGIA "B" - QUOTA MANUTENZIONE  E RICAVI SERVIZIO "C2" E "C3"</t>
  </si>
  <si>
    <t>RICAVI DEL SERVIZIO "C4"</t>
  </si>
  <si>
    <t>RICAVI DEL SERVIZIO "C5"</t>
  </si>
  <si>
    <r>
      <t>RICAVI DEL SERVIZIO ENERGIA "A" - QUOTA ENERGIA "E</t>
    </r>
    <r>
      <rPr>
        <b/>
        <vertAlign val="subscript"/>
        <sz val="11"/>
        <color theme="0"/>
        <rFont val="Arial"/>
        <family val="2"/>
      </rPr>
      <t>A</t>
    </r>
    <r>
      <rPr>
        <b/>
        <sz val="11"/>
        <color theme="0"/>
        <rFont val="Arial"/>
        <family val="2"/>
      </rPr>
      <t>"</t>
    </r>
  </si>
  <si>
    <r>
      <t>RICAVI DEL SERVIZIO ENERGIA "A" - QUOTA ENERGIA "E</t>
    </r>
    <r>
      <rPr>
        <b/>
        <vertAlign val="subscript"/>
        <sz val="11"/>
        <color theme="0"/>
        <rFont val="Arial"/>
        <family val="2"/>
      </rPr>
      <t>A.b</t>
    </r>
    <r>
      <rPr>
        <b/>
        <sz val="11"/>
        <color theme="0"/>
        <rFont val="Arial"/>
        <family val="2"/>
      </rPr>
      <t>"</t>
    </r>
  </si>
  <si>
    <r>
      <t>J</t>
    </r>
    <r>
      <rPr>
        <b/>
        <vertAlign val="subscript"/>
        <sz val="10"/>
        <color theme="1"/>
        <rFont val="Arial"/>
        <family val="2"/>
      </rPr>
      <t>A.b</t>
    </r>
    <r>
      <rPr>
        <b/>
        <sz val="10"/>
        <color theme="1"/>
        <rFont val="Arial"/>
        <family val="2"/>
      </rPr>
      <t xml:space="preserve"> (kWh)</t>
    </r>
  </si>
  <si>
    <r>
      <t>RICAVI DEL SERVIZIO ENERGIA "B" - QUOTA ENERGIA "E</t>
    </r>
    <r>
      <rPr>
        <b/>
        <vertAlign val="subscript"/>
        <sz val="11"/>
        <color theme="0"/>
        <rFont val="Arial"/>
        <family val="2"/>
      </rPr>
      <t>B</t>
    </r>
    <r>
      <rPr>
        <b/>
        <sz val="11"/>
        <color theme="0"/>
        <rFont val="Arial"/>
        <family val="2"/>
      </rPr>
      <t>"</t>
    </r>
  </si>
  <si>
    <r>
      <t>F</t>
    </r>
    <r>
      <rPr>
        <b/>
        <vertAlign val="subscript"/>
        <sz val="10"/>
        <color theme="1"/>
        <rFont val="Arial"/>
        <family val="2"/>
      </rPr>
      <t>BST</t>
    </r>
    <r>
      <rPr>
        <b/>
        <sz val="10"/>
        <color theme="1"/>
        <rFont val="Arial"/>
        <family val="2"/>
      </rPr>
      <t xml:space="preserve"> (kWh)</t>
    </r>
  </si>
  <si>
    <r>
      <t>CE</t>
    </r>
    <r>
      <rPr>
        <b/>
        <vertAlign val="subscript"/>
        <sz val="10"/>
        <color theme="1"/>
        <rFont val="Arial"/>
        <family val="2"/>
      </rPr>
      <t>B</t>
    </r>
    <r>
      <rPr>
        <b/>
        <sz val="10"/>
        <color theme="1"/>
        <rFont val="Arial"/>
        <family val="2"/>
      </rPr>
      <t xml:space="preserve"> (kWh)</t>
    </r>
  </si>
  <si>
    <r>
      <t>Ricavo Servizio A - componente E</t>
    </r>
    <r>
      <rPr>
        <b/>
        <vertAlign val="subscript"/>
        <sz val="9"/>
        <color theme="1"/>
        <rFont val="Arial"/>
        <family val="2"/>
      </rPr>
      <t>A.b</t>
    </r>
  </si>
  <si>
    <r>
      <t>Ricavo Servizio A - componente  E</t>
    </r>
    <r>
      <rPr>
        <b/>
        <vertAlign val="subscript"/>
        <sz val="9"/>
        <color theme="1"/>
        <rFont val="Arial"/>
        <family val="2"/>
      </rPr>
      <t>A</t>
    </r>
  </si>
  <si>
    <r>
      <t>Ricavo Servizio A - componente M</t>
    </r>
    <r>
      <rPr>
        <b/>
        <vertAlign val="subscript"/>
        <sz val="9"/>
        <color theme="1"/>
        <rFont val="Arial"/>
        <family val="2"/>
      </rPr>
      <t>A</t>
    </r>
    <r>
      <rPr>
        <b/>
        <sz val="9"/>
        <color theme="1"/>
        <rFont val="Arial"/>
        <family val="2"/>
      </rPr>
      <t xml:space="preserve"> ed M</t>
    </r>
    <r>
      <rPr>
        <b/>
        <vertAlign val="subscript"/>
        <sz val="9"/>
        <color theme="1"/>
        <rFont val="Arial"/>
        <family val="2"/>
      </rPr>
      <t>A.b</t>
    </r>
  </si>
  <si>
    <r>
      <t>RICAVI DEL SERVIZIO ENERGIA "A" - QUOTA MANUTENZIONE M</t>
    </r>
    <r>
      <rPr>
        <b/>
        <vertAlign val="subscript"/>
        <sz val="11"/>
        <color theme="0"/>
        <rFont val="Arial"/>
        <family val="2"/>
      </rPr>
      <t>A</t>
    </r>
    <r>
      <rPr>
        <b/>
        <sz val="11"/>
        <color theme="0"/>
        <rFont val="Arial"/>
        <family val="2"/>
      </rPr>
      <t xml:space="preserve"> ed M</t>
    </r>
    <r>
      <rPr>
        <b/>
        <vertAlign val="subscript"/>
        <sz val="11"/>
        <color theme="0"/>
        <rFont val="Arial"/>
        <family val="2"/>
      </rPr>
      <t>A.b</t>
    </r>
  </si>
  <si>
    <r>
      <t>Ricavo Servizio B - componente M</t>
    </r>
    <r>
      <rPr>
        <b/>
        <vertAlign val="subscript"/>
        <sz val="9"/>
        <color theme="1"/>
        <rFont val="Arial"/>
        <family val="2"/>
      </rPr>
      <t>B</t>
    </r>
  </si>
  <si>
    <r>
      <t>Ricavo Servizio B o C1 - componente M</t>
    </r>
    <r>
      <rPr>
        <b/>
        <vertAlign val="subscript"/>
        <sz val="9"/>
        <color theme="1"/>
        <rFont val="Arial"/>
        <family val="2"/>
      </rPr>
      <t>B</t>
    </r>
    <r>
      <rPr>
        <b/>
        <sz val="9"/>
        <color theme="1"/>
        <rFont val="Arial"/>
        <family val="2"/>
      </rPr>
      <t xml:space="preserve"> o M</t>
    </r>
    <r>
      <rPr>
        <b/>
        <vertAlign val="subscript"/>
        <sz val="9"/>
        <color theme="1"/>
        <rFont val="Arial"/>
        <family val="2"/>
      </rPr>
      <t>C.1</t>
    </r>
  </si>
  <si>
    <r>
      <t>Ricavo Servizio B o C2 - componente M</t>
    </r>
    <r>
      <rPr>
        <b/>
        <vertAlign val="subscript"/>
        <sz val="9"/>
        <color theme="1"/>
        <rFont val="Arial"/>
        <family val="2"/>
      </rPr>
      <t>B</t>
    </r>
    <r>
      <rPr>
        <b/>
        <sz val="9"/>
        <color theme="1"/>
        <rFont val="Arial"/>
        <family val="2"/>
      </rPr>
      <t xml:space="preserve"> o M</t>
    </r>
    <r>
      <rPr>
        <b/>
        <vertAlign val="subscript"/>
        <sz val="9"/>
        <color theme="1"/>
        <rFont val="Arial"/>
        <family val="2"/>
      </rPr>
      <t xml:space="preserve">C.2 </t>
    </r>
    <r>
      <rPr>
        <b/>
        <sz val="9"/>
        <color theme="1"/>
        <rFont val="Arial"/>
        <family val="2"/>
      </rPr>
      <t>e M</t>
    </r>
    <r>
      <rPr>
        <b/>
        <vertAlign val="subscript"/>
        <sz val="9"/>
        <color theme="1"/>
        <rFont val="Arial"/>
        <family val="2"/>
      </rPr>
      <t>C.3</t>
    </r>
  </si>
  <si>
    <r>
      <t>Ricavo Servizio C4 - componente M</t>
    </r>
    <r>
      <rPr>
        <b/>
        <vertAlign val="subscript"/>
        <sz val="9"/>
        <color theme="1"/>
        <rFont val="Arial"/>
        <family val="2"/>
      </rPr>
      <t>C.4</t>
    </r>
  </si>
  <si>
    <r>
      <t>Ricavo Servizio C5 - componente M</t>
    </r>
    <r>
      <rPr>
        <b/>
        <vertAlign val="subscript"/>
        <sz val="9"/>
        <color theme="1"/>
        <rFont val="Arial"/>
        <family val="2"/>
      </rPr>
      <t>C.5</t>
    </r>
  </si>
  <si>
    <t>Ricavo complessivo per OPF</t>
  </si>
  <si>
    <t>Servizio Energia "A" - 6 anni</t>
  </si>
  <si>
    <t>Servizio Energia "A" - 9 anni</t>
  </si>
  <si>
    <t>OPF ...</t>
  </si>
  <si>
    <t>Quantità complessiva</t>
  </si>
  <si>
    <t>IE (medio pesato sui volumi)</t>
  </si>
  <si>
    <t>Servizio Energetico Elettrico "B" - 6 anni</t>
  </si>
  <si>
    <t>Servizio Energetico Elettrico "B" - 9 anni</t>
  </si>
  <si>
    <r>
      <rPr>
        <b/>
        <i/>
        <sz val="9"/>
        <color theme="1"/>
        <rFont val="Arial"/>
        <family val="2"/>
      </rPr>
      <t>(*)</t>
    </r>
    <r>
      <rPr>
        <i/>
        <sz val="9"/>
        <color theme="1"/>
        <rFont val="Arial"/>
        <family val="2"/>
      </rPr>
      <t xml:space="preserve"> Se ritenuto opportuno, valutare l'opportunità di indicare analiticamente tali costi come costi del personale, fermo restando che tali costi NON afferiscono ai Costi della manodopera; in tal caso, si suggerisce di utilizzare uno schema analogo a quello proposto per i costi del servizio di assistenza e manutenzione. In alternativa, illustrare il metodo di calcolo utilizzato nella colonna Note o nella Dichiarazione</t>
    </r>
  </si>
  <si>
    <t>BA unitaria (spread)</t>
  </si>
  <si>
    <t>Ricavo annuale totale</t>
  </si>
  <si>
    <t>Ricavi da vendita Titoli di Efficienza Energetica (TEE)</t>
  </si>
  <si>
    <t>Voce di costo Manodopera</t>
  </si>
  <si>
    <t>Materiali per attività di manutenzione ordinaria Servizio A</t>
  </si>
  <si>
    <t>Materiali per attività di manutenzione ordinaria Servizio A.b</t>
  </si>
  <si>
    <t>Materiali per attività di manutenzione ordinaria Servizio B</t>
  </si>
  <si>
    <t>Materiali per attività di manutenzione ordinaria Servizio C.1</t>
  </si>
  <si>
    <t>Materiali per attività di manutenzione ordinaria Servizio C.2</t>
  </si>
  <si>
    <t>Materiali per attività di manutenzione ordinaria Servizio C.3</t>
  </si>
  <si>
    <t>Materiali per attività di manutenzione ordinaria Servizio C.4</t>
  </si>
  <si>
    <t>Materiali per attività di manutenzione ordinaria Servizio C.5</t>
  </si>
  <si>
    <t>Materiali per attività di manutenzione ordinaria Servizio D</t>
  </si>
  <si>
    <t>Materiali per attività di manutenzione straordinaria Servizio A</t>
  </si>
  <si>
    <t>Materiali per attività di manutenzione straordinaria Servizio A.b</t>
  </si>
  <si>
    <t>Materiali per attività di manutenzione straordinaria Servizio B</t>
  </si>
  <si>
    <t>Materiali per attività di manutenzione straordinaria Servizio C.1</t>
  </si>
  <si>
    <t>Materiali per attività di manutenzione straordinaria Servizio C.2</t>
  </si>
  <si>
    <t>Materiali per attività di manutenzione straordinaria Servizio C.3</t>
  </si>
  <si>
    <t>Materiali per attività di manutenzione straordinaria Servizio C.4</t>
  </si>
  <si>
    <t>Materiali per attività di manutenzione straordinaria Servizio C.5</t>
  </si>
  <si>
    <t>Materiali per attività di manutenzione straordinaria Servizio D</t>
  </si>
  <si>
    <t>Materiali per interventi di riqualificazione energetica Servizio A</t>
  </si>
  <si>
    <t>Materiali per interventi di riqualificazione energetica Servizio B</t>
  </si>
  <si>
    <t>COSTI MATERIALI E INFRASTRUTTURE HARDWARE ESOFTWARE DI COMMESSA</t>
  </si>
  <si>
    <t>Sistema di telegestione e telecontrollo</t>
  </si>
  <si>
    <t>Sistema per gestione anagrafica BIM</t>
  </si>
  <si>
    <t>Sistema Informativo</t>
  </si>
  <si>
    <t>Sistema di monitoraggio e controllo</t>
  </si>
  <si>
    <t>Infrastruttura call center</t>
  </si>
  <si>
    <t>Attività di promozione</t>
  </si>
  <si>
    <t>Attività di audit preliminare di fornitura</t>
  </si>
  <si>
    <t>Gestione ordini (accettazione/rifiuto/ comunicazioni capienza)</t>
  </si>
  <si>
    <t>Rilievo e censimento preliminare</t>
  </si>
  <si>
    <t>Raccolta dati PA</t>
  </si>
  <si>
    <t>Analisi preliminari per PTE</t>
  </si>
  <si>
    <t>Elaborazione PTE</t>
  </si>
  <si>
    <t>Condivisione con PA e revisioni PTE</t>
  </si>
  <si>
    <r>
      <t xml:space="preserve">Manutenzione ordinaria impianti Servizio A </t>
    </r>
    <r>
      <rPr>
        <i/>
        <sz val="9"/>
        <color theme="1"/>
        <rFont val="Arial"/>
        <family val="2"/>
      </rPr>
      <t xml:space="preserve">
(indicare gli operai con diversi livelli di inquadramento  e specializzazione correlati alle consistenze riportate nel foglio ricavi)</t>
    </r>
  </si>
  <si>
    <r>
      <t xml:space="preserve">Manutenzione straordinaria impianti Servizio A
</t>
    </r>
    <r>
      <rPr>
        <i/>
        <sz val="9"/>
        <color theme="1"/>
        <rFont val="Arial"/>
        <family val="2"/>
      </rPr>
      <t>(indicare gli operai con diversi livelli di inquadramento  e specializzazione correlati alla stima degli interventi presunti per lo scenario di riferimento)</t>
    </r>
  </si>
  <si>
    <t>Terzo Responsabile</t>
  </si>
  <si>
    <t>Riqualificazione energetica Servizio A</t>
  </si>
  <si>
    <t>Presidio ospedaliero Servizio A (minimo più offerto)</t>
  </si>
  <si>
    <t>SERVIZIO A</t>
  </si>
  <si>
    <r>
      <t xml:space="preserve">Manutenzione ordinaria impianti Servizio A.b </t>
    </r>
    <r>
      <rPr>
        <i/>
        <sz val="9"/>
        <color theme="1"/>
        <rFont val="Arial"/>
        <family val="2"/>
      </rPr>
      <t xml:space="preserve">
(indicare gli operai con diversi livelli di inquadramento  e specializzazione correlati alle consistenze riportate nel foglio ricavi)</t>
    </r>
  </si>
  <si>
    <r>
      <t xml:space="preserve">Manutenzione straordinaria impianti Servizio A.b </t>
    </r>
    <r>
      <rPr>
        <i/>
        <sz val="9"/>
        <color theme="1"/>
        <rFont val="Arial"/>
        <family val="2"/>
      </rPr>
      <t xml:space="preserve">
(indicare gli operai con diversi livelli di inquadramento  e specializzazione correlati alle consistenze riportate nel foglio ricavi)</t>
    </r>
  </si>
  <si>
    <t>SERVIZIO A.b</t>
  </si>
  <si>
    <r>
      <t>Manutenzione ordinaria impianti Servizio C.1</t>
    </r>
    <r>
      <rPr>
        <i/>
        <sz val="9"/>
        <color theme="1"/>
        <rFont val="Arial"/>
        <family val="2"/>
      </rPr>
      <t xml:space="preserve">
(indicare gli operai con diversi livelli di inquadramento  e specializzazione correlati alle consistenze riportate nel foglio ricavi)</t>
    </r>
  </si>
  <si>
    <t>Terzo Responsabile C.1</t>
  </si>
  <si>
    <r>
      <t>Manutenzione ordinaria impianti Servizio C.2 e C.3</t>
    </r>
    <r>
      <rPr>
        <i/>
        <sz val="9"/>
        <color theme="1"/>
        <rFont val="Arial"/>
        <family val="2"/>
      </rPr>
      <t xml:space="preserve">
(indicare gli operai con diversi livelli di inquadramento  e specializzazione correlati alle consistenze riportate nel foglio ricavi)</t>
    </r>
  </si>
  <si>
    <r>
      <t xml:space="preserve">Manutenzione straordinaria impianti Servizio C.1
</t>
    </r>
    <r>
      <rPr>
        <i/>
        <sz val="9"/>
        <color theme="1"/>
        <rFont val="Arial"/>
        <family val="2"/>
      </rPr>
      <t>(indicare gli operai con diversi livelli di inquadramento  e specializzazione correlati alla stima degli interventi presunti per lo scenario di riferimento)</t>
    </r>
  </si>
  <si>
    <t>Responsabile Impianto C.2 e C.3</t>
  </si>
  <si>
    <r>
      <t xml:space="preserve">Manutenzione straordinaria impianti Servizio C.2 e C.3
</t>
    </r>
    <r>
      <rPr>
        <i/>
        <sz val="9"/>
        <color theme="1"/>
        <rFont val="Arial"/>
        <family val="2"/>
      </rPr>
      <t>(indicare gli operai con diversi livelli di inquadramento  e specializzazione correlati alla stima degli interventi presunti per lo scenario di riferimento)</t>
    </r>
  </si>
  <si>
    <r>
      <t>Manutenzione ordinaria impianti Servizio C.4</t>
    </r>
    <r>
      <rPr>
        <i/>
        <sz val="9"/>
        <color theme="1"/>
        <rFont val="Arial"/>
        <family val="2"/>
      </rPr>
      <t xml:space="preserve">
(indicare gli operai con diversi livelli di inquadramento  e specializzazione correlati alle consistenze riportate nel foglio ricavi)</t>
    </r>
  </si>
  <si>
    <r>
      <t xml:space="preserve">Manutenzione straordinaria impianti Servizio C.4
</t>
    </r>
    <r>
      <rPr>
        <i/>
        <sz val="9"/>
        <color theme="1"/>
        <rFont val="Arial"/>
        <family val="2"/>
      </rPr>
      <t>(indicare gli operai con diversi livelli di inquadramento  e specializzazione correlati alla stima degli interventi presunti per lo scenario di riferimento)</t>
    </r>
  </si>
  <si>
    <r>
      <t>Manutenzione ordinaria impianti Servizio C.5</t>
    </r>
    <r>
      <rPr>
        <i/>
        <sz val="9"/>
        <color theme="1"/>
        <rFont val="Arial"/>
        <family val="2"/>
      </rPr>
      <t xml:space="preserve">
(indicare gli operai con diversi livelli di inquadramento  e specializzazione correlati alle consistenze riportate nel foglio ricavi)</t>
    </r>
  </si>
  <si>
    <r>
      <t xml:space="preserve">Manutenzione straordinaria impianti Servizio C.5
</t>
    </r>
    <r>
      <rPr>
        <i/>
        <sz val="9"/>
        <color theme="1"/>
        <rFont val="Arial"/>
        <family val="2"/>
      </rPr>
      <t>(indicare gli operai con diversi livelli di inquadramento  e specializzazione correlati alla stima degli interventi presunti per lo scenario di riferimento)</t>
    </r>
  </si>
  <si>
    <r>
      <t>Manutenzione ordinaria Servizio D</t>
    </r>
    <r>
      <rPr>
        <i/>
        <sz val="9"/>
        <color theme="1"/>
        <rFont val="Arial"/>
        <family val="2"/>
      </rPr>
      <t xml:space="preserve">
(indicare gli operai con diversi livelli di inquadramento  e specializzazione correlati alle consistenze riportate nel foglio ricavi)</t>
    </r>
  </si>
  <si>
    <t>Progettazione</t>
  </si>
  <si>
    <t>Realizzazione</t>
  </si>
  <si>
    <t>Coordinamento</t>
  </si>
  <si>
    <t>Presidio ospedaliero Servizio B (minimo più offerto)</t>
  </si>
  <si>
    <t>Presidio ospedaliero Servizio C.1 (minimo)</t>
  </si>
  <si>
    <t>Presidio ospedaliero Servizio C.2 (minimo)</t>
  </si>
  <si>
    <t>Riqualificazione energetica Servizio B</t>
  </si>
  <si>
    <t>SERVIZIO B e C.1-C.2</t>
  </si>
  <si>
    <t>SERVIZI TECNOLOGICI C.4-C.5 E MINUTO MANTENIMENTO EDILE</t>
  </si>
  <si>
    <t>Fase di esecuzione servizi (PER OGNI OPF)</t>
  </si>
  <si>
    <t>Quantità consumi terzo anno</t>
  </si>
  <si>
    <t>Quantità consumi quarto  anno</t>
  </si>
  <si>
    <t>Quantità consumi quinto  anno</t>
  </si>
  <si>
    <t>Quantità consumi sesto anno</t>
  </si>
  <si>
    <t>Quantità consumi settimo  anno</t>
  </si>
  <si>
    <t>Quantità consumi ottavo  anno</t>
  </si>
  <si>
    <t>Quantità consumi nono anno</t>
  </si>
  <si>
    <t>Quantità consumi primo anno</t>
  </si>
  <si>
    <t>Quantità consumi secondo anno</t>
  </si>
  <si>
    <t>Figura professionale (specificare inoltre impresa in caso di RTI)</t>
  </si>
  <si>
    <t>Oneri per la sicurezza  (formazione, sorveglianza sanitaria, DPI, DPC, ecc.)</t>
  </si>
  <si>
    <t>Noleggio attrezzature per esecuzione interventi</t>
  </si>
  <si>
    <t>Noleggio mezzi per attività operative</t>
  </si>
  <si>
    <t>Fideiussioni (garanzia definitiva, garanzia per V.I., garanzia per servizi di progettazione)</t>
  </si>
  <si>
    <t>Fase di promozione e preliminare l'esecuzione</t>
  </si>
  <si>
    <t>COSTI PERSONALE DELLA COMMESSA - Fase di esecuzione servizi</t>
  </si>
  <si>
    <t>COSTI PERSONALE DELLA COMMESSA - Fase di promozione e preliminare l'esecuzione</t>
  </si>
  <si>
    <t>Affitto nuove sedi operative/direttive</t>
  </si>
  <si>
    <t>Durata</t>
  </si>
  <si>
    <t>Costo totale OPF</t>
  </si>
  <si>
    <t>Edificio 1</t>
  </si>
  <si>
    <t>Edificio 2</t>
  </si>
  <si>
    <t>Edificio 3</t>
  </si>
  <si>
    <t>Edificio 4</t>
  </si>
  <si>
    <t>Edificio ...</t>
  </si>
  <si>
    <t>Destinazione d'uso</t>
  </si>
  <si>
    <t>Primo affidamento o affidamenti successivi</t>
  </si>
  <si>
    <t>Risparmio termico offerto per k-esimo edificio (%)</t>
  </si>
  <si>
    <r>
      <t>F</t>
    </r>
    <r>
      <rPr>
        <b/>
        <vertAlign val="subscript"/>
        <sz val="10"/>
        <color theme="0"/>
        <rFont val="Arial"/>
        <family val="2"/>
      </rPr>
      <t>BST</t>
    </r>
    <r>
      <rPr>
        <b/>
        <sz val="10"/>
        <color theme="0"/>
        <rFont val="Arial"/>
        <family val="2"/>
      </rPr>
      <t xml:space="preserve"> (kWh)</t>
    </r>
  </si>
  <si>
    <t>Consumo energetico annuo consumi non-sanitari di edificio (kWh)</t>
  </si>
  <si>
    <t>Consumo energetico annuo consumi sanitari di edificio (kWh)</t>
  </si>
  <si>
    <t>Risparmio elettrico offerto per k-esimo edificio (%)</t>
  </si>
  <si>
    <t>Risparmio energetico el. obiettivo di edificio (kWh)</t>
  </si>
  <si>
    <t>Risparmio energetico term. obiettivo di edificio (kWh)</t>
  </si>
  <si>
    <t>Risparmio energetico term. obiettivo di OPF (kWh)</t>
  </si>
  <si>
    <t>Risparmio energetico elettr. obiettivo di OPF (kWh)</t>
  </si>
  <si>
    <t xml:space="preserve">Interventi di riqualificazione energetica </t>
  </si>
  <si>
    <t>Interventi di manutenzione straordinaria</t>
  </si>
  <si>
    <t>gas naturale</t>
  </si>
  <si>
    <t>Prezzo offerto</t>
  </si>
  <si>
    <t>RICAVI DEL SERVIZIO "D"</t>
  </si>
  <si>
    <t>TIR</t>
  </si>
  <si>
    <t>VAN</t>
  </si>
  <si>
    <r>
      <t>Ricavo Servizio C5 - componente M</t>
    </r>
    <r>
      <rPr>
        <b/>
        <vertAlign val="subscript"/>
        <sz val="9"/>
        <color theme="1"/>
        <rFont val="Arial"/>
        <family val="2"/>
      </rPr>
      <t>D</t>
    </r>
  </si>
  <si>
    <t>Anno 1</t>
  </si>
  <si>
    <t>Anno 2</t>
  </si>
  <si>
    <t>Anno 3</t>
  </si>
  <si>
    <t>Anno 4</t>
  </si>
  <si>
    <t>Anno 5</t>
  </si>
  <si>
    <t>Anno 6</t>
  </si>
  <si>
    <t>Anno 7</t>
  </si>
  <si>
    <t>Anno 8</t>
  </si>
  <si>
    <t>Anno 9</t>
  </si>
  <si>
    <t>Anno 10</t>
  </si>
  <si>
    <t>Anno 11</t>
  </si>
  <si>
    <t>Anno 12</t>
  </si>
  <si>
    <t>Anno 13</t>
  </si>
  <si>
    <t>%</t>
  </si>
  <si>
    <t>Prezzi di riferimento vettori termici (€/kWh)</t>
  </si>
  <si>
    <t>Prezzo di riferimento en. elettrica (€/kWh)</t>
  </si>
  <si>
    <t>Canone annuale per singole componenti quota M</t>
  </si>
  <si>
    <t>COSTI MATERIALI E INFRASTRUTTURE HARDWARE E SOFTWARE DI COMMESSA</t>
  </si>
  <si>
    <r>
      <t>Ricavo Servizio A - componente E</t>
    </r>
    <r>
      <rPr>
        <b/>
        <vertAlign val="subscript"/>
        <sz val="9"/>
        <color theme="1"/>
        <rFont val="Arial"/>
        <family val="2"/>
      </rPr>
      <t>A.c</t>
    </r>
  </si>
  <si>
    <r>
      <t>Ricavo Servizio A - componente E</t>
    </r>
    <r>
      <rPr>
        <b/>
        <vertAlign val="subscript"/>
        <sz val="9"/>
        <color theme="1"/>
        <rFont val="Arial"/>
        <family val="2"/>
      </rPr>
      <t>A.d</t>
    </r>
  </si>
  <si>
    <t>Ricavo Servizio A - componente EECOG</t>
  </si>
  <si>
    <t>energia elettrica</t>
  </si>
  <si>
    <t>Ribasso offerto (spread) - %</t>
  </si>
  <si>
    <r>
      <t>Ricavo Servizio B - componente E</t>
    </r>
    <r>
      <rPr>
        <b/>
        <vertAlign val="subscript"/>
        <sz val="9"/>
        <rFont val="Arial"/>
        <family val="2"/>
      </rPr>
      <t>B</t>
    </r>
  </si>
  <si>
    <r>
      <t>RICAVI DEL SERVIZIO ENERGIA "A" - QUOTA ENERGIA "EE</t>
    </r>
    <r>
      <rPr>
        <b/>
        <vertAlign val="subscript"/>
        <sz val="11"/>
        <color theme="0"/>
        <rFont val="Arial"/>
        <family val="2"/>
      </rPr>
      <t>COG</t>
    </r>
    <r>
      <rPr>
        <b/>
        <sz val="11"/>
        <color theme="0"/>
        <rFont val="Arial"/>
        <family val="2"/>
      </rPr>
      <t>"</t>
    </r>
  </si>
  <si>
    <r>
      <t>F</t>
    </r>
    <r>
      <rPr>
        <b/>
        <vertAlign val="subscript"/>
        <sz val="10"/>
        <color theme="1"/>
        <rFont val="Arial"/>
        <family val="2"/>
      </rPr>
      <t>BCOG</t>
    </r>
    <r>
      <rPr>
        <b/>
        <sz val="10"/>
        <color theme="1"/>
        <rFont val="Arial"/>
        <family val="2"/>
      </rPr>
      <t xml:space="preserve"> (kWh)</t>
    </r>
  </si>
  <si>
    <t>γ offerto</t>
  </si>
  <si>
    <r>
      <t>Ricavo Servizio A - componente EE</t>
    </r>
    <r>
      <rPr>
        <b/>
        <vertAlign val="subscript"/>
        <sz val="9"/>
        <color theme="1"/>
        <rFont val="Arial"/>
        <family val="2"/>
      </rPr>
      <t>COG</t>
    </r>
  </si>
  <si>
    <t>Volume Lordo</t>
  </si>
  <si>
    <t>Indice di Intensità Energetica (kWh/m3)</t>
  </si>
  <si>
    <r>
      <t>J</t>
    </r>
    <r>
      <rPr>
        <b/>
        <vertAlign val="subscript"/>
        <sz val="10"/>
        <color theme="0"/>
        <rFont val="Arial"/>
        <family val="2"/>
      </rPr>
      <t>A.b</t>
    </r>
    <r>
      <rPr>
        <b/>
        <sz val="10"/>
        <color theme="0"/>
        <rFont val="Arial"/>
        <family val="2"/>
      </rPr>
      <t xml:space="preserve"> (kWh)</t>
    </r>
  </si>
  <si>
    <t>Indice di Intensità Energetica medio pesato sui volumi (kWh/m3)</t>
  </si>
  <si>
    <t>Risparmio offerto</t>
  </si>
  <si>
    <t>Costo Unitario</t>
  </si>
  <si>
    <t>Acquisto nuove sedi operative/direttive</t>
  </si>
  <si>
    <t>Smaltimento rifiuti</t>
  </si>
  <si>
    <t>Oneri finanziari</t>
  </si>
  <si>
    <t>Data avvio OPF</t>
  </si>
  <si>
    <t>Extraprezzo per Generatori di calore olio diatermico</t>
  </si>
  <si>
    <t>Bruciatori</t>
  </si>
  <si>
    <t>Camini e canali da fumo</t>
  </si>
  <si>
    <t>Sistemi di estrazione: Ventilatori</t>
  </si>
  <si>
    <t>Motori elettrici</t>
  </si>
  <si>
    <t>Apparecchiature elettriche:</t>
  </si>
  <si>
    <t>Apparecchiature di regolazione automatica a due posizioni</t>
  </si>
  <si>
    <t>Unità a prevalente scambio termico convettivo naturale</t>
  </si>
  <si>
    <t>Unità a prevalente scambio termico convettivo forzato: Ventilconvettore</t>
  </si>
  <si>
    <t xml:space="preserve"> Aerotermi (a scambio termico convettivo forzato)</t>
  </si>
  <si>
    <t>Euro /unità/anno</t>
  </si>
  <si>
    <t>Unità a prevalente scambio termico radiativo</t>
  </si>
  <si>
    <t>Valvolame &gt; 2”</t>
  </si>
  <si>
    <t>Impianto di trattamento dell’acqua:</t>
  </si>
  <si>
    <t>Sottocentrale di Teleriscaldamento</t>
  </si>
  <si>
    <t>Euro/m2 superficie netta servita/anno</t>
  </si>
  <si>
    <t>Euro/m2 superficie netta/anno</t>
  </si>
  <si>
    <t>Impianto di addolcimento:</t>
  </si>
  <si>
    <t>Utenze terminali impianto idrico-sanitario:</t>
  </si>
  <si>
    <t>Impianto solare termico per ACS</t>
  </si>
  <si>
    <t xml:space="preserve">Unità di Trattamento Aria </t>
  </si>
  <si>
    <t>Unità di Trattamento Aria delle sale operatorie e altri locali a contaminazione controllata</t>
  </si>
  <si>
    <t>Euro/m2 superficie netta bagni e cucine/anno</t>
  </si>
  <si>
    <t>Euro/m2 superficie pannelli/anno</t>
  </si>
  <si>
    <t>Centrali  di trattamento aria</t>
  </si>
  <si>
    <t xml:space="preserve">Quadri elettrici di  bordo macchina </t>
  </si>
  <si>
    <t>Unità di Trattamento Aria</t>
  </si>
  <si>
    <t>Unità autonome (Split-Multisplit)</t>
  </si>
  <si>
    <t>Euro/unità autonoma/anno</t>
  </si>
  <si>
    <t>Quadro Generale di Media Tensione</t>
  </si>
  <si>
    <t>Comandi e circuiti prese, Impianto di illuminazione normale e Impianto di illuminazione di sicurezza</t>
  </si>
  <si>
    <t>Quadro Generale di Bassa Tensione</t>
  </si>
  <si>
    <t>Euro/numero locali ad uso medico/anno</t>
  </si>
  <si>
    <t>Gruppo di continuità:</t>
  </si>
  <si>
    <t>Gruppo continuità:</t>
  </si>
  <si>
    <t>Impianto citofonico:</t>
  </si>
  <si>
    <t>Impianti SOV (segnalazioni ostacoli al volo)</t>
  </si>
  <si>
    <t>Euro/sistema/anno</t>
  </si>
  <si>
    <t>Euro/ m2 superficie netta/anno</t>
  </si>
  <si>
    <t>Euro/m2 superficie. netta servita/anno</t>
  </si>
  <si>
    <t>Euro/m2 superficie netta sorvegliata/anno</t>
  </si>
  <si>
    <t>Euro/gruppo di pompaggio/anno</t>
  </si>
  <si>
    <t>Euro/serbatoio di accumulo/anno</t>
  </si>
  <si>
    <t>Sistemi fissi automatici ad estinguenti ad acqua – Sprinkler</t>
  </si>
  <si>
    <t>Euro/ugello/anno</t>
  </si>
  <si>
    <t>Euro/bombola/anno</t>
  </si>
  <si>
    <t>Euro/idrante/anno</t>
  </si>
  <si>
    <t>Euro/naspo/anno</t>
  </si>
  <si>
    <t>Euro/attacco/anno</t>
  </si>
  <si>
    <t>Estintori a polvere portatili</t>
  </si>
  <si>
    <t>Euro/estintore/anno</t>
  </si>
  <si>
    <t>Estintori a base d'acqua o schiuma portatili</t>
  </si>
  <si>
    <t>Estintori a biossido di carbonio portatili</t>
  </si>
  <si>
    <t>Estintori a polvere carrellati</t>
  </si>
  <si>
    <t>Estintori a base d'acqua o schiuma carrellati</t>
  </si>
  <si>
    <t>Estintori a biossido di carbonio carrellati</t>
  </si>
  <si>
    <t>Euro/rilevatore/anno</t>
  </si>
  <si>
    <t>Euro/evacuatore/anno</t>
  </si>
  <si>
    <t>Euro/infisso/anno</t>
  </si>
  <si>
    <t>Porte tagliafuoco vie di esodo (1 o 2 ante)</t>
  </si>
  <si>
    <t>Euro/unità/anno</t>
  </si>
  <si>
    <t>Portoni tagliafuoco vie di esodo (scorrevoli o girevoli)</t>
  </si>
  <si>
    <t>Euro/armadio DPI/anno</t>
  </si>
  <si>
    <t>Ascensori, montacarichi e montalettighe</t>
  </si>
  <si>
    <t xml:space="preserve"> per n° fermate &lt; 5</t>
  </si>
  <si>
    <t>per 5 ≤ n° fermate &lt; 10</t>
  </si>
  <si>
    <t>per n° fermate ≥ 10</t>
  </si>
  <si>
    <t>Minuto Mantenimento Edile</t>
  </si>
  <si>
    <t>Euro/m2 superficie lorda/anno</t>
  </si>
  <si>
    <r>
      <rPr>
        <b/>
        <sz val="9"/>
        <color theme="1"/>
        <rFont val="Arial"/>
        <family val="2"/>
      </rPr>
      <t xml:space="preserve">Volume di riferimento </t>
    </r>
    <r>
      <rPr>
        <sz val="9"/>
        <color theme="1"/>
        <rFont val="Arial"/>
        <family val="2"/>
      </rPr>
      <t>(volume non incrementato del lotto)</t>
    </r>
  </si>
  <si>
    <t>Quantità prevista (n. attività)</t>
  </si>
  <si>
    <t>Effort richiesto (ore) per attività</t>
  </si>
  <si>
    <r>
      <rPr>
        <b/>
        <sz val="9"/>
        <rFont val="Arial"/>
        <family val="2"/>
      </rPr>
      <t xml:space="preserve">(**) </t>
    </r>
    <r>
      <rPr>
        <i/>
        <sz val="9"/>
        <rFont val="Arial"/>
        <family val="2"/>
      </rPr>
      <t>Per il calcolo delle componenti del Costo medio orario si veda il foglio "Dettaglio costi del lavoro" incluso in questo foglio di calcolo</t>
    </r>
  </si>
  <si>
    <t>Attività di energy management</t>
  </si>
  <si>
    <t>Attività di governo</t>
  </si>
  <si>
    <t>EGE</t>
  </si>
  <si>
    <t>Addetto call center</t>
  </si>
  <si>
    <t>Responsabile di commessa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</si>
</sst>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8" formatCode="#,##0.00\ &quot;€&quot;;[Red]\-#,##0.00\ &quot;€&quot;"/>
    <numFmt numFmtId="44" formatCode="_-* #,##0.00\ &quot;€&quot;_-;\-* #,##0.00\ &quot;€&quot;_-;_-* &quot;-&quot;??\ &quot;€&quot;_-;_-@_-"/>
    <numFmt numFmtId="164" formatCode="_-&quot;€&quot;\ * #,##0.00_-;\-&quot;€&quot;\ * #,##0.00_-;_-&quot;€&quot;\ * &quot;-&quot;??_-;_-@_-"/>
    <numFmt numFmtId="165" formatCode="_-* #,##0\ &quot;€&quot;_-;\-* #,##0\ &quot;€&quot;_-;_-* &quot;-&quot;??\ &quot;€&quot;_-;_-@_-"/>
    <numFmt numFmtId="166" formatCode="0.0%"/>
    <numFmt numFmtId="167" formatCode="#,##0_ ;\-#,##0\ "/>
    <numFmt numFmtId="168" formatCode="&quot;€&quot;\ #,##0.00"/>
  </numFmts>
  <fonts count="38" x14ac:knownFonts="1">
    <font>
      <sz val="11"/>
      <color theme="1"/>
      <name val="Calibri"/>
      <family val="2"/>
      <scheme val="minor"/>
    </font>
    <font>
      <sz val="11"/>
      <color theme="1"/>
      <name val="Calibri"/>
      <family val="2"/>
      <scheme val="minor"/>
    </font>
    <font>
      <sz val="11"/>
      <color rgb="FFFF0000"/>
      <name val="Calibri"/>
      <family val="2"/>
      <scheme val="minor"/>
    </font>
    <font>
      <sz val="10"/>
      <color theme="1"/>
      <name val="Calibri"/>
      <family val="2"/>
      <scheme val="minor"/>
    </font>
    <font>
      <b/>
      <sz val="10"/>
      <color theme="1"/>
      <name val="Calibri"/>
      <family val="2"/>
      <scheme val="minor"/>
    </font>
    <font>
      <b/>
      <sz val="10"/>
      <color theme="0"/>
      <name val="Calibri"/>
      <family val="2"/>
      <scheme val="minor"/>
    </font>
    <font>
      <i/>
      <sz val="11"/>
      <color theme="1"/>
      <name val="Calibri"/>
      <family val="2"/>
      <scheme val="minor"/>
    </font>
    <font>
      <b/>
      <sz val="10"/>
      <name val="Calibri"/>
      <family val="2"/>
      <scheme val="minor"/>
    </font>
    <font>
      <b/>
      <sz val="11"/>
      <color theme="0"/>
      <name val="Calibri"/>
      <family val="2"/>
      <scheme val="minor"/>
    </font>
    <font>
      <b/>
      <sz val="11"/>
      <color theme="1"/>
      <name val="Calibri"/>
      <family val="2"/>
      <scheme val="minor"/>
    </font>
    <font>
      <b/>
      <i/>
      <u/>
      <sz val="11"/>
      <color rgb="FF3333FF"/>
      <name val="Calibri"/>
      <family val="2"/>
      <scheme val="minor"/>
    </font>
    <font>
      <sz val="16"/>
      <color theme="1"/>
      <name val="Calibri"/>
      <family val="2"/>
      <scheme val="minor"/>
    </font>
    <font>
      <sz val="8"/>
      <name val="Calibri"/>
      <family val="2"/>
      <scheme val="minor"/>
    </font>
    <font>
      <b/>
      <sz val="10"/>
      <color theme="1"/>
      <name val="Arial"/>
      <family val="2"/>
    </font>
    <font>
      <sz val="10"/>
      <color theme="1"/>
      <name val="Arial"/>
      <family val="2"/>
    </font>
    <font>
      <sz val="9"/>
      <color theme="1"/>
      <name val="Arial"/>
      <family val="2"/>
    </font>
    <font>
      <b/>
      <sz val="9"/>
      <color theme="1"/>
      <name val="Arial"/>
      <family val="2"/>
    </font>
    <font>
      <i/>
      <sz val="9"/>
      <color theme="1"/>
      <name val="Arial"/>
      <family val="2"/>
    </font>
    <font>
      <b/>
      <i/>
      <sz val="11"/>
      <color rgb="FFFF0000"/>
      <name val="Arial"/>
      <family val="2"/>
    </font>
    <font>
      <b/>
      <sz val="11"/>
      <color theme="0"/>
      <name val="Arial"/>
      <family val="2"/>
    </font>
    <font>
      <b/>
      <vertAlign val="subscript"/>
      <sz val="11"/>
      <color theme="0"/>
      <name val="Arial"/>
      <family val="2"/>
    </font>
    <font>
      <sz val="9"/>
      <color rgb="FFFF0000"/>
      <name val="Arial"/>
      <family val="2"/>
    </font>
    <font>
      <b/>
      <sz val="10"/>
      <color theme="0"/>
      <name val="Arial"/>
      <family val="2"/>
    </font>
    <font>
      <b/>
      <vertAlign val="subscript"/>
      <sz val="10"/>
      <color theme="1"/>
      <name val="Arial"/>
      <family val="2"/>
    </font>
    <font>
      <b/>
      <vertAlign val="subscript"/>
      <sz val="9"/>
      <color theme="1"/>
      <name val="Arial"/>
      <family val="2"/>
    </font>
    <font>
      <b/>
      <i/>
      <sz val="9"/>
      <color rgb="FFFF0000"/>
      <name val="Arial"/>
      <family val="2"/>
    </font>
    <font>
      <b/>
      <i/>
      <sz val="9"/>
      <color theme="1"/>
      <name val="Arial"/>
      <family val="2"/>
    </font>
    <font>
      <b/>
      <sz val="9"/>
      <color theme="0"/>
      <name val="Arial"/>
      <family val="2"/>
    </font>
    <font>
      <b/>
      <sz val="9"/>
      <color rgb="FFFF0000"/>
      <name val="Arial"/>
      <family val="2"/>
    </font>
    <font>
      <i/>
      <sz val="9"/>
      <name val="Arial"/>
      <family val="2"/>
    </font>
    <font>
      <b/>
      <i/>
      <sz val="9"/>
      <name val="Arial"/>
      <family val="2"/>
    </font>
    <font>
      <sz val="9"/>
      <name val="Arial"/>
      <family val="2"/>
    </font>
    <font>
      <b/>
      <i/>
      <u/>
      <sz val="9"/>
      <color theme="1"/>
      <name val="Arial"/>
      <family val="2"/>
    </font>
    <font>
      <sz val="9"/>
      <color theme="0"/>
      <name val="Arial"/>
      <family val="2"/>
    </font>
    <font>
      <b/>
      <sz val="10"/>
      <name val="Arial"/>
      <family val="2"/>
    </font>
    <font>
      <b/>
      <vertAlign val="subscript"/>
      <sz val="10"/>
      <color theme="0"/>
      <name val="Arial"/>
      <family val="2"/>
    </font>
    <font>
      <b/>
      <sz val="9"/>
      <name val="Arial"/>
      <family val="2"/>
    </font>
    <font>
      <b/>
      <vertAlign val="subscript"/>
      <sz val="9"/>
      <name val="Arial"/>
      <family val="2"/>
    </font>
  </fonts>
  <fills count="25">
    <fill>
      <patternFill patternType="none"/>
    </fill>
    <fill>
      <patternFill patternType="gray125"/>
    </fill>
    <fill>
      <patternFill patternType="solid">
        <fgColor theme="4" tint="0.79998168889431442"/>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theme="7"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5"/>
        <bgColor indexed="64"/>
      </patternFill>
    </fill>
    <fill>
      <patternFill patternType="solid">
        <fgColor theme="5" tint="0.59999389629810485"/>
        <bgColor indexed="64"/>
      </patternFill>
    </fill>
    <fill>
      <patternFill patternType="solid">
        <fgColor theme="0" tint="-0.249977111117893"/>
        <bgColor indexed="64"/>
      </patternFill>
    </fill>
    <fill>
      <patternFill patternType="solid">
        <fgColor theme="4" tint="-0.499984740745262"/>
        <bgColor indexed="64"/>
      </patternFill>
    </fill>
    <fill>
      <patternFill patternType="solid">
        <fgColor theme="9"/>
        <bgColor indexed="64"/>
      </patternFill>
    </fill>
    <fill>
      <patternFill patternType="solid">
        <fgColor theme="4" tint="0.59999389629810485"/>
        <bgColor indexed="64"/>
      </patternFill>
    </fill>
    <fill>
      <patternFill patternType="solid">
        <fgColor theme="7"/>
        <bgColor indexed="64"/>
      </patternFill>
    </fill>
    <fill>
      <patternFill patternType="solid">
        <fgColor theme="5" tint="0.79998168889431442"/>
        <bgColor indexed="64"/>
      </patternFill>
    </fill>
    <fill>
      <patternFill patternType="solid">
        <fgColor theme="2" tint="-9.9978637043366805E-2"/>
        <bgColor indexed="64"/>
      </patternFill>
    </fill>
    <fill>
      <patternFill patternType="solid">
        <fgColor rgb="FFFFFF99"/>
        <bgColor indexed="64"/>
      </patternFill>
    </fill>
    <fill>
      <patternFill patternType="solid">
        <fgColor theme="9" tint="0.79998168889431442"/>
        <bgColor indexed="64"/>
      </patternFill>
    </fill>
    <fill>
      <patternFill patternType="solid">
        <fgColor rgb="FFFF0000"/>
        <bgColor indexed="64"/>
      </patternFill>
    </fill>
    <fill>
      <patternFill patternType="solid">
        <fgColor rgb="FFECF4FA"/>
        <bgColor indexed="64"/>
      </patternFill>
    </fill>
    <fill>
      <patternFill patternType="solid">
        <fgColor theme="0" tint="-0.34998626667073579"/>
        <bgColor indexed="64"/>
      </patternFill>
    </fill>
    <fill>
      <patternFill patternType="solid">
        <fgColor theme="4"/>
        <bgColor indexed="64"/>
      </patternFill>
    </fill>
    <fill>
      <patternFill patternType="solid">
        <fgColor theme="2"/>
        <bgColor indexed="64"/>
      </patternFill>
    </fill>
    <fill>
      <patternFill patternType="solid">
        <fgColor rgb="FF76E3FF"/>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274">
    <xf numFmtId="0" fontId="0" fillId="0" borderId="0" xfId="0"/>
    <xf numFmtId="0" fontId="3" fillId="0" borderId="0" xfId="0" applyFont="1"/>
    <xf numFmtId="0" fontId="0" fillId="11" borderId="1" xfId="0" applyFill="1" applyBorder="1"/>
    <xf numFmtId="0" fontId="0" fillId="4" borderId="1" xfId="0" applyFill="1" applyBorder="1"/>
    <xf numFmtId="0" fontId="0" fillId="3" borderId="1" xfId="0" applyFill="1" applyBorder="1"/>
    <xf numFmtId="0" fontId="0" fillId="2" borderId="1" xfId="0" applyFill="1" applyBorder="1"/>
    <xf numFmtId="0" fontId="6" fillId="0" borderId="1" xfId="0" applyFont="1" applyBorder="1"/>
    <xf numFmtId="0" fontId="2" fillId="0" borderId="0" xfId="0" applyFont="1" applyAlignment="1">
      <alignment wrapText="1"/>
    </xf>
    <xf numFmtId="0" fontId="4" fillId="3" borderId="1" xfId="0" applyFont="1" applyFill="1" applyBorder="1" applyAlignment="1">
      <alignment horizontal="left" vertical="center" wrapText="1"/>
    </xf>
    <xf numFmtId="0" fontId="4" fillId="0" borderId="1" xfId="0" applyFont="1" applyBorder="1" applyAlignment="1">
      <alignment horizontal="center"/>
    </xf>
    <xf numFmtId="0" fontId="3" fillId="0" borderId="1" xfId="0" applyFont="1" applyBorder="1" applyAlignment="1">
      <alignment horizontal="center"/>
    </xf>
    <xf numFmtId="0" fontId="4" fillId="10" borderId="1" xfId="0" applyFont="1" applyFill="1" applyBorder="1" applyAlignment="1">
      <alignment horizontal="left" vertical="center" wrapText="1"/>
    </xf>
    <xf numFmtId="0" fontId="3" fillId="10" borderId="1" xfId="0" applyFont="1" applyFill="1" applyBorder="1"/>
    <xf numFmtId="0" fontId="3" fillId="2" borderId="1" xfId="0" applyFont="1" applyFill="1" applyBorder="1" applyAlignment="1">
      <alignment horizontal="left" vertical="center" wrapText="1"/>
    </xf>
    <xf numFmtId="44" fontId="3" fillId="0" borderId="1" xfId="1" applyFont="1" applyBorder="1"/>
    <xf numFmtId="0" fontId="4" fillId="9" borderId="1" xfId="0" applyFont="1" applyFill="1" applyBorder="1" applyAlignment="1">
      <alignment horizontal="left" vertical="center" wrapText="1"/>
    </xf>
    <xf numFmtId="0" fontId="4" fillId="2" borderId="1" xfId="0" applyFont="1" applyFill="1" applyBorder="1" applyAlignment="1">
      <alignment horizontal="left" vertical="center" wrapText="1"/>
    </xf>
    <xf numFmtId="0" fontId="3" fillId="0" borderId="1" xfId="0" applyFont="1" applyBorder="1"/>
    <xf numFmtId="0" fontId="3" fillId="5" borderId="1" xfId="0" applyFont="1" applyFill="1" applyBorder="1"/>
    <xf numFmtId="44" fontId="3" fillId="5" borderId="1" xfId="1" applyFont="1" applyFill="1" applyBorder="1"/>
    <xf numFmtId="0" fontId="4" fillId="13" borderId="1" xfId="0" applyFont="1" applyFill="1" applyBorder="1" applyAlignment="1">
      <alignment horizontal="left" vertical="center" wrapText="1"/>
    </xf>
    <xf numFmtId="44" fontId="4" fillId="14" borderId="1" xfId="1" applyFont="1" applyFill="1" applyBorder="1"/>
    <xf numFmtId="0" fontId="7" fillId="9" borderId="1" xfId="0" applyFont="1" applyFill="1" applyBorder="1"/>
    <xf numFmtId="0" fontId="3" fillId="15" borderId="1" xfId="0" applyFont="1" applyFill="1" applyBorder="1" applyAlignment="1">
      <alignment horizontal="left" vertical="center" wrapText="1"/>
    </xf>
    <xf numFmtId="0" fontId="3" fillId="2" borderId="1" xfId="0" applyFont="1" applyFill="1" applyBorder="1" applyAlignment="1">
      <alignment horizontal="left" vertical="center" wrapText="1" indent="2"/>
    </xf>
    <xf numFmtId="0" fontId="4" fillId="2" borderId="1" xfId="0" applyFont="1" applyFill="1" applyBorder="1" applyAlignment="1">
      <alignment vertical="center" wrapText="1"/>
    </xf>
    <xf numFmtId="0" fontId="11" fillId="0" borderId="0" xfId="0" applyFont="1" applyAlignment="1">
      <alignment vertical="center"/>
    </xf>
    <xf numFmtId="0" fontId="13" fillId="2" borderId="1" xfId="0" applyFont="1" applyFill="1" applyBorder="1" applyAlignment="1">
      <alignment horizontal="center" vertical="center" wrapText="1"/>
    </xf>
    <xf numFmtId="0" fontId="15" fillId="0" borderId="0" xfId="0" applyFont="1" applyAlignment="1">
      <alignment vertical="center" wrapText="1"/>
    </xf>
    <xf numFmtId="0" fontId="16" fillId="2" borderId="1" xfId="0" applyFont="1" applyFill="1" applyBorder="1" applyAlignment="1">
      <alignment horizontal="center" vertical="center" wrapText="1"/>
    </xf>
    <xf numFmtId="0" fontId="15" fillId="2" borderId="1" xfId="0" applyFont="1" applyFill="1" applyBorder="1" applyAlignment="1">
      <alignment vertical="center" wrapText="1"/>
    </xf>
    <xf numFmtId="0" fontId="16" fillId="9" borderId="1" xfId="0" applyFont="1" applyFill="1" applyBorder="1" applyAlignment="1">
      <alignment vertical="center" wrapText="1"/>
    </xf>
    <xf numFmtId="0" fontId="15" fillId="2" borderId="1" xfId="0" applyFont="1" applyFill="1" applyBorder="1" applyAlignment="1">
      <alignment horizontal="left" vertical="center" wrapText="1"/>
    </xf>
    <xf numFmtId="0" fontId="16" fillId="9" borderId="1" xfId="0" applyFont="1" applyFill="1" applyBorder="1" applyAlignment="1">
      <alignment horizontal="left" vertical="center" wrapText="1"/>
    </xf>
    <xf numFmtId="0" fontId="16" fillId="2" borderId="1" xfId="0" applyFont="1" applyFill="1" applyBorder="1" applyAlignment="1">
      <alignment vertical="center" wrapText="1"/>
    </xf>
    <xf numFmtId="0" fontId="15" fillId="2" borderId="1" xfId="0" applyFont="1" applyFill="1" applyBorder="1" applyAlignment="1">
      <alignment horizontal="center" vertical="center" wrapText="1"/>
    </xf>
    <xf numFmtId="0" fontId="16" fillId="2" borderId="8" xfId="0" applyFont="1" applyFill="1" applyBorder="1" applyAlignment="1">
      <alignment horizontal="center" vertical="center" wrapText="1"/>
    </xf>
    <xf numFmtId="0" fontId="16" fillId="2" borderId="2" xfId="0" applyFont="1" applyFill="1" applyBorder="1" applyAlignment="1">
      <alignment horizontal="center" vertical="center" wrapText="1"/>
    </xf>
    <xf numFmtId="0" fontId="16" fillId="2" borderId="13" xfId="0" applyFont="1" applyFill="1" applyBorder="1" applyAlignment="1">
      <alignment horizontal="center" vertical="center" wrapText="1"/>
    </xf>
    <xf numFmtId="0" fontId="16" fillId="2" borderId="13" xfId="0" applyFont="1" applyFill="1" applyBorder="1" applyAlignment="1">
      <alignment vertical="center" wrapText="1"/>
    </xf>
    <xf numFmtId="0" fontId="16" fillId="2" borderId="5" xfId="0" applyFont="1" applyFill="1" applyBorder="1" applyAlignment="1">
      <alignment vertical="center" wrapText="1"/>
    </xf>
    <xf numFmtId="0" fontId="16" fillId="2" borderId="14" xfId="0" applyFont="1" applyFill="1" applyBorder="1" applyAlignment="1">
      <alignment horizontal="center" vertical="center" wrapText="1"/>
    </xf>
    <xf numFmtId="0" fontId="15" fillId="0" borderId="1" xfId="0" applyFont="1" applyBorder="1" applyAlignment="1">
      <alignment vertical="center" wrapText="1"/>
    </xf>
    <xf numFmtId="0" fontId="16" fillId="9" borderId="1" xfId="0" applyFont="1" applyFill="1" applyBorder="1" applyAlignment="1">
      <alignment horizontal="center" vertical="center" wrapText="1"/>
    </xf>
    <xf numFmtId="0" fontId="16" fillId="0" borderId="0" xfId="0" applyFont="1" applyAlignment="1">
      <alignment vertical="center" wrapText="1"/>
    </xf>
    <xf numFmtId="0" fontId="16" fillId="0" borderId="0" xfId="0" applyFont="1" applyAlignment="1">
      <alignment horizontal="center" vertical="center" wrapText="1"/>
    </xf>
    <xf numFmtId="167" fontId="14" fillId="0" borderId="1" xfId="1" applyNumberFormat="1" applyFont="1" applyFill="1" applyBorder="1" applyAlignment="1">
      <alignment horizontal="center" vertical="center" wrapText="1"/>
    </xf>
    <xf numFmtId="44" fontId="14" fillId="5" borderId="1" xfId="1" applyFont="1" applyFill="1" applyBorder="1" applyAlignment="1">
      <alignment vertical="center" wrapText="1"/>
    </xf>
    <xf numFmtId="0" fontId="21" fillId="0" borderId="0" xfId="0" applyFont="1" applyAlignment="1">
      <alignment horizontal="center" vertical="center" wrapText="1"/>
    </xf>
    <xf numFmtId="167" fontId="13" fillId="9" borderId="1" xfId="0" applyNumberFormat="1" applyFont="1" applyFill="1" applyBorder="1" applyAlignment="1">
      <alignment horizontal="center" vertical="center" wrapText="1"/>
    </xf>
    <xf numFmtId="165" fontId="13" fillId="9" borderId="1" xfId="1" applyNumberFormat="1" applyFont="1" applyFill="1" applyBorder="1" applyAlignment="1">
      <alignment vertical="center" wrapText="1"/>
    </xf>
    <xf numFmtId="0" fontId="15" fillId="0" borderId="0" xfId="0" applyFont="1" applyAlignment="1">
      <alignment horizontal="center" vertical="center" wrapText="1"/>
    </xf>
    <xf numFmtId="167" fontId="13" fillId="0" borderId="0" xfId="0" applyNumberFormat="1" applyFont="1" applyAlignment="1">
      <alignment horizontal="center" vertical="center" wrapText="1"/>
    </xf>
    <xf numFmtId="165" fontId="13" fillId="0" borderId="0" xfId="1" applyNumberFormat="1" applyFont="1" applyFill="1" applyBorder="1" applyAlignment="1">
      <alignment vertical="center" wrapText="1"/>
    </xf>
    <xf numFmtId="165" fontId="22" fillId="0" borderId="0" xfId="1" applyNumberFormat="1" applyFont="1" applyFill="1" applyBorder="1" applyAlignment="1">
      <alignment vertical="center" wrapText="1"/>
    </xf>
    <xf numFmtId="0" fontId="15" fillId="7" borderId="1" xfId="0" applyFont="1" applyFill="1" applyBorder="1" applyAlignment="1">
      <alignment horizontal="center" vertical="center" wrapText="1"/>
    </xf>
    <xf numFmtId="44" fontId="15" fillId="7" borderId="1" xfId="1" applyFont="1" applyFill="1" applyBorder="1" applyAlignment="1">
      <alignment vertical="center" wrapText="1"/>
    </xf>
    <xf numFmtId="44" fontId="16" fillId="12" borderId="1" xfId="0" applyNumberFormat="1" applyFont="1" applyFill="1" applyBorder="1" applyAlignment="1">
      <alignment vertical="center" wrapText="1"/>
    </xf>
    <xf numFmtId="0" fontId="16" fillId="2" borderId="14" xfId="0" applyFont="1" applyFill="1" applyBorder="1" applyAlignment="1">
      <alignment vertical="center" wrapText="1"/>
    </xf>
    <xf numFmtId="0" fontId="16" fillId="2" borderId="12" xfId="0" applyFont="1" applyFill="1" applyBorder="1" applyAlignment="1">
      <alignment horizontal="center" vertical="center" wrapText="1"/>
    </xf>
    <xf numFmtId="0" fontId="16" fillId="2" borderId="7" xfId="0" applyFont="1" applyFill="1" applyBorder="1" applyAlignment="1">
      <alignment horizontal="center" vertical="center" wrapText="1"/>
    </xf>
    <xf numFmtId="0" fontId="17" fillId="0" borderId="0" xfId="0" applyFont="1" applyAlignment="1">
      <alignment vertical="center" wrapText="1"/>
    </xf>
    <xf numFmtId="0" fontId="15" fillId="20" borderId="1" xfId="0" applyFont="1" applyFill="1" applyBorder="1" applyAlignment="1">
      <alignment vertical="center" wrapText="1"/>
    </xf>
    <xf numFmtId="10" fontId="15" fillId="0" borderId="0" xfId="2" applyNumberFormat="1" applyFont="1" applyAlignment="1">
      <alignment vertical="center" wrapText="1"/>
    </xf>
    <xf numFmtId="0" fontId="16" fillId="2" borderId="1" xfId="0" applyFont="1" applyFill="1" applyBorder="1" applyAlignment="1">
      <alignment horizontal="center" vertical="center" textRotation="90" wrapText="1"/>
    </xf>
    <xf numFmtId="0" fontId="28" fillId="6" borderId="1" xfId="0" applyFont="1" applyFill="1" applyBorder="1" applyAlignment="1">
      <alignment horizontal="center" vertical="center" wrapText="1"/>
    </xf>
    <xf numFmtId="0" fontId="15" fillId="0" borderId="1" xfId="0" applyFont="1" applyBorder="1" applyAlignment="1">
      <alignment horizontal="center" vertical="center" wrapText="1"/>
    </xf>
    <xf numFmtId="0" fontId="29" fillId="0" borderId="1" xfId="0" applyFont="1" applyBorder="1" applyAlignment="1">
      <alignment vertical="center" wrapText="1"/>
    </xf>
    <xf numFmtId="44" fontId="15" fillId="0" borderId="1" xfId="1" applyFont="1" applyFill="1" applyBorder="1" applyAlignment="1">
      <alignment horizontal="center" vertical="center" wrapText="1"/>
    </xf>
    <xf numFmtId="44" fontId="15" fillId="5" borderId="1" xfId="0" applyNumberFormat="1" applyFont="1" applyFill="1" applyBorder="1" applyAlignment="1">
      <alignment horizontal="center" vertical="center" wrapText="1"/>
    </xf>
    <xf numFmtId="0" fontId="15" fillId="5" borderId="1" xfId="2" applyNumberFormat="1" applyFont="1" applyFill="1" applyBorder="1" applyAlignment="1">
      <alignment horizontal="center" vertical="center" wrapText="1"/>
    </xf>
    <xf numFmtId="0" fontId="30" fillId="9" borderId="1" xfId="0" applyFont="1" applyFill="1" applyBorder="1" applyAlignment="1">
      <alignment vertical="center" wrapText="1"/>
    </xf>
    <xf numFmtId="44" fontId="16" fillId="9" borderId="1" xfId="1" applyFont="1" applyFill="1" applyBorder="1" applyAlignment="1">
      <alignment vertical="center" wrapText="1"/>
    </xf>
    <xf numFmtId="44" fontId="16" fillId="14" borderId="1" xfId="0" applyNumberFormat="1" applyFont="1" applyFill="1" applyBorder="1" applyAlignment="1">
      <alignment horizontal="center" vertical="center" wrapText="1"/>
    </xf>
    <xf numFmtId="9" fontId="16" fillId="14" borderId="1" xfId="2" applyFont="1" applyFill="1" applyBorder="1" applyAlignment="1">
      <alignment horizontal="center" vertical="center" wrapText="1"/>
    </xf>
    <xf numFmtId="0" fontId="31" fillId="20" borderId="1" xfId="0" applyFont="1" applyFill="1" applyBorder="1" applyAlignment="1">
      <alignment horizontal="center" vertical="center" wrapText="1"/>
    </xf>
    <xf numFmtId="44" fontId="15" fillId="0" borderId="1" xfId="1" applyFont="1" applyFill="1" applyBorder="1" applyAlignment="1">
      <alignment vertical="center" wrapText="1"/>
    </xf>
    <xf numFmtId="0" fontId="31" fillId="6" borderId="1" xfId="0" applyFont="1" applyFill="1" applyBorder="1" applyAlignment="1">
      <alignment horizontal="center" vertical="center" wrapText="1"/>
    </xf>
    <xf numFmtId="166" fontId="15" fillId="5" borderId="1" xfId="2" applyNumberFormat="1" applyFont="1" applyFill="1" applyBorder="1" applyAlignment="1">
      <alignment horizontal="center" vertical="center" wrapText="1"/>
    </xf>
    <xf numFmtId="0" fontId="15" fillId="0" borderId="2" xfId="0" applyFont="1" applyBorder="1" applyAlignment="1">
      <alignment horizontal="left" vertical="center" wrapText="1"/>
    </xf>
    <xf numFmtId="0" fontId="15" fillId="0" borderId="3" xfId="0" applyFont="1" applyBorder="1" applyAlignment="1">
      <alignment horizontal="left" vertical="center" wrapText="1"/>
    </xf>
    <xf numFmtId="0" fontId="15" fillId="0" borderId="4" xfId="0" applyFont="1" applyBorder="1" applyAlignment="1">
      <alignment horizontal="left" vertical="center" wrapText="1"/>
    </xf>
    <xf numFmtId="44" fontId="27" fillId="8" borderId="1" xfId="0" applyNumberFormat="1" applyFont="1" applyFill="1" applyBorder="1" applyAlignment="1">
      <alignment vertical="center" wrapText="1"/>
    </xf>
    <xf numFmtId="166" fontId="16" fillId="9" borderId="1" xfId="2" applyNumberFormat="1" applyFont="1" applyFill="1" applyBorder="1" applyAlignment="1">
      <alignment horizontal="center" vertical="center" wrapText="1"/>
    </xf>
    <xf numFmtId="0" fontId="16" fillId="8" borderId="1" xfId="0" applyFont="1" applyFill="1" applyBorder="1" applyAlignment="1">
      <alignment horizontal="center" vertical="center" wrapText="1"/>
    </xf>
    <xf numFmtId="165" fontId="16" fillId="5" borderId="1" xfId="0" applyNumberFormat="1" applyFont="1" applyFill="1" applyBorder="1" applyAlignment="1">
      <alignment vertical="center" wrapText="1"/>
    </xf>
    <xf numFmtId="10" fontId="16" fillId="5" borderId="1" xfId="2" applyNumberFormat="1" applyFont="1" applyFill="1" applyBorder="1" applyAlignment="1">
      <alignment vertical="center" wrapText="1"/>
    </xf>
    <xf numFmtId="0" fontId="16" fillId="14" borderId="1" xfId="0" applyFont="1" applyFill="1" applyBorder="1" applyAlignment="1">
      <alignment horizontal="center" vertical="center" wrapText="1"/>
    </xf>
    <xf numFmtId="44" fontId="16" fillId="14" borderId="1" xfId="2" applyNumberFormat="1" applyFont="1" applyFill="1" applyBorder="1" applyAlignment="1">
      <alignment horizontal="center" vertical="center" wrapText="1"/>
    </xf>
    <xf numFmtId="44" fontId="16" fillId="0" borderId="1" xfId="0" applyNumberFormat="1" applyFont="1" applyBorder="1" applyAlignment="1">
      <alignment vertical="center" wrapText="1"/>
    </xf>
    <xf numFmtId="0" fontId="21" fillId="2" borderId="1" xfId="0" applyFont="1" applyFill="1" applyBorder="1" applyAlignment="1">
      <alignment horizontal="left" vertical="center" wrapText="1"/>
    </xf>
    <xf numFmtId="0" fontId="17" fillId="2" borderId="1" xfId="0" applyFont="1" applyFill="1" applyBorder="1" applyAlignment="1">
      <alignment horizontal="left" vertical="center" wrapText="1"/>
    </xf>
    <xf numFmtId="0" fontId="17" fillId="2" borderId="1" xfId="0" applyFont="1" applyFill="1" applyBorder="1" applyAlignment="1">
      <alignment horizontal="left" vertical="center" wrapText="1" indent="1"/>
    </xf>
    <xf numFmtId="0" fontId="27" fillId="4" borderId="5" xfId="0" applyFont="1" applyFill="1" applyBorder="1" applyAlignment="1">
      <alignment horizontal="center" vertical="center" wrapText="1"/>
    </xf>
    <xf numFmtId="0" fontId="27" fillId="4" borderId="6" xfId="0" applyFont="1" applyFill="1" applyBorder="1" applyAlignment="1">
      <alignment horizontal="center" vertical="center" wrapText="1"/>
    </xf>
    <xf numFmtId="0" fontId="15" fillId="2" borderId="1" xfId="0" applyFont="1" applyFill="1" applyBorder="1" applyAlignment="1">
      <alignment horizontal="left" vertical="center" wrapText="1" indent="1"/>
    </xf>
    <xf numFmtId="0" fontId="15" fillId="2" borderId="1" xfId="0" applyFont="1" applyFill="1" applyBorder="1" applyAlignment="1">
      <alignment horizontal="left" vertical="center" wrapText="1" indent="2"/>
    </xf>
    <xf numFmtId="0" fontId="32" fillId="2" borderId="1" xfId="0" applyFont="1" applyFill="1" applyBorder="1" applyAlignment="1">
      <alignment horizontal="left" vertical="center" wrapText="1"/>
    </xf>
    <xf numFmtId="0" fontId="15" fillId="21" borderId="1" xfId="0" applyFont="1" applyFill="1" applyBorder="1" applyAlignment="1">
      <alignment vertical="center" wrapText="1"/>
    </xf>
    <xf numFmtId="0" fontId="28" fillId="2" borderId="1" xfId="0" applyFont="1" applyFill="1" applyBorder="1" applyAlignment="1">
      <alignment horizontal="center" vertical="center" wrapText="1"/>
    </xf>
    <xf numFmtId="0" fontId="29" fillId="2" borderId="1" xfId="0" applyFont="1" applyFill="1" applyBorder="1" applyAlignment="1">
      <alignment vertical="center" wrapText="1"/>
    </xf>
    <xf numFmtId="0" fontId="15" fillId="2" borderId="0" xfId="0" applyFont="1" applyFill="1" applyAlignment="1">
      <alignment vertical="center" wrapText="1"/>
    </xf>
    <xf numFmtId="44" fontId="15" fillId="2" borderId="1" xfId="1" applyFont="1" applyFill="1" applyBorder="1" applyAlignment="1">
      <alignment horizontal="center" vertical="center" wrapText="1"/>
    </xf>
    <xf numFmtId="44" fontId="15" fillId="2" borderId="1" xfId="0" applyNumberFormat="1" applyFont="1" applyFill="1" applyBorder="1" applyAlignment="1">
      <alignment horizontal="center" vertical="center" wrapText="1"/>
    </xf>
    <xf numFmtId="0" fontId="15" fillId="2" borderId="1" xfId="2" applyNumberFormat="1" applyFont="1" applyFill="1" applyBorder="1" applyAlignment="1">
      <alignment horizontal="center" vertical="center" wrapText="1"/>
    </xf>
    <xf numFmtId="0" fontId="16" fillId="9" borderId="1" xfId="2" applyNumberFormat="1" applyFont="1" applyFill="1" applyBorder="1" applyAlignment="1">
      <alignment horizontal="center" vertical="center" wrapText="1"/>
    </xf>
    <xf numFmtId="0" fontId="16" fillId="4" borderId="1" xfId="0" applyFont="1" applyFill="1" applyBorder="1" applyAlignment="1">
      <alignment horizontal="center" vertical="center" wrapText="1"/>
    </xf>
    <xf numFmtId="0" fontId="15" fillId="4" borderId="2" xfId="0" applyFont="1" applyFill="1" applyBorder="1" applyAlignment="1">
      <alignment vertical="center" wrapText="1"/>
    </xf>
    <xf numFmtId="0" fontId="15" fillId="4" borderId="4" xfId="0" applyFont="1" applyFill="1" applyBorder="1" applyAlignment="1">
      <alignment vertical="center" wrapText="1"/>
    </xf>
    <xf numFmtId="44" fontId="15" fillId="5" borderId="1" xfId="1" applyFont="1" applyFill="1" applyBorder="1" applyAlignment="1">
      <alignment vertical="center" wrapText="1"/>
    </xf>
    <xf numFmtId="0" fontId="16" fillId="0" borderId="1" xfId="0" applyFont="1" applyBorder="1" applyAlignment="1">
      <alignment horizontal="center" vertical="center" wrapText="1"/>
    </xf>
    <xf numFmtId="0" fontId="27" fillId="4" borderId="14" xfId="0" applyFont="1" applyFill="1" applyBorder="1" applyAlignment="1">
      <alignment horizontal="center" vertical="center" wrapText="1"/>
    </xf>
    <xf numFmtId="0" fontId="15" fillId="4" borderId="1" xfId="0" applyFont="1" applyFill="1" applyBorder="1" applyAlignment="1">
      <alignment vertical="center" wrapText="1"/>
    </xf>
    <xf numFmtId="9" fontId="16" fillId="9" borderId="1" xfId="2" applyFont="1" applyFill="1" applyBorder="1" applyAlignment="1">
      <alignment horizontal="center" vertical="center" wrapText="1"/>
    </xf>
    <xf numFmtId="0" fontId="0" fillId="0" borderId="0" xfId="0" applyAlignment="1">
      <alignment horizontal="center"/>
    </xf>
    <xf numFmtId="0" fontId="15" fillId="0" borderId="2" xfId="0" applyFont="1" applyBorder="1" applyAlignment="1">
      <alignment vertical="center" wrapText="1"/>
    </xf>
    <xf numFmtId="167" fontId="14" fillId="0" borderId="4" xfId="1" applyNumberFormat="1" applyFont="1" applyFill="1" applyBorder="1" applyAlignment="1">
      <alignment horizontal="center" vertical="center" wrapText="1"/>
    </xf>
    <xf numFmtId="0" fontId="15" fillId="22" borderId="1" xfId="0" applyFont="1" applyFill="1" applyBorder="1" applyAlignment="1">
      <alignment vertical="center" wrapText="1"/>
    </xf>
    <xf numFmtId="0" fontId="33" fillId="22" borderId="1" xfId="0" applyFont="1" applyFill="1" applyBorder="1" applyAlignment="1">
      <alignment vertical="center" wrapText="1"/>
    </xf>
    <xf numFmtId="0" fontId="15" fillId="22" borderId="2" xfId="0" applyFont="1" applyFill="1" applyBorder="1" applyAlignment="1">
      <alignment vertical="center" wrapText="1"/>
    </xf>
    <xf numFmtId="167" fontId="14" fillId="22" borderId="4" xfId="1" applyNumberFormat="1" applyFont="1" applyFill="1" applyBorder="1" applyAlignment="1">
      <alignment horizontal="center" vertical="center" wrapText="1"/>
    </xf>
    <xf numFmtId="167" fontId="14" fillId="22" borderId="1" xfId="1" applyNumberFormat="1" applyFont="1" applyFill="1" applyBorder="1" applyAlignment="1">
      <alignment horizontal="center" vertical="center" wrapText="1"/>
    </xf>
    <xf numFmtId="0" fontId="15" fillId="0" borderId="1" xfId="0" applyFont="1" applyBorder="1" applyAlignment="1">
      <alignment horizontal="left" vertical="center" wrapText="1" indent="1"/>
    </xf>
    <xf numFmtId="0" fontId="17" fillId="0" borderId="2" xfId="0" applyFont="1" applyBorder="1" applyAlignment="1">
      <alignment horizontal="center" vertical="center" wrapText="1"/>
    </xf>
    <xf numFmtId="167" fontId="14" fillId="16" borderId="1" xfId="1" applyNumberFormat="1" applyFont="1" applyFill="1" applyBorder="1" applyAlignment="1">
      <alignment horizontal="center" vertical="center" wrapText="1"/>
    </xf>
    <xf numFmtId="167" fontId="34" fillId="12" borderId="1" xfId="1" applyNumberFormat="1" applyFont="1" applyFill="1" applyBorder="1" applyAlignment="1">
      <alignment horizontal="center" vertical="center" wrapText="1"/>
    </xf>
    <xf numFmtId="9" fontId="14" fillId="0" borderId="1" xfId="2" applyFont="1" applyFill="1" applyBorder="1" applyAlignment="1">
      <alignment horizontal="center" vertical="center" wrapText="1"/>
    </xf>
    <xf numFmtId="0" fontId="0" fillId="22" borderId="1" xfId="0" applyFill="1" applyBorder="1" applyAlignment="1">
      <alignment horizontal="center"/>
    </xf>
    <xf numFmtId="0" fontId="0" fillId="0" borderId="1" xfId="0" applyBorder="1" applyAlignment="1">
      <alignment horizontal="center"/>
    </xf>
    <xf numFmtId="44" fontId="15" fillId="7" borderId="1" xfId="1" applyFont="1" applyFill="1" applyBorder="1" applyAlignment="1">
      <alignment horizontal="center" vertical="center" wrapText="1"/>
    </xf>
    <xf numFmtId="0" fontId="16" fillId="0" borderId="0" xfId="0" applyFont="1" applyAlignment="1">
      <alignment horizontal="left" vertical="center" wrapText="1"/>
    </xf>
    <xf numFmtId="0" fontId="13" fillId="2" borderId="5" xfId="0" applyFont="1" applyFill="1" applyBorder="1" applyAlignment="1">
      <alignment horizontal="center" vertical="center" wrapText="1"/>
    </xf>
    <xf numFmtId="0" fontId="27" fillId="11" borderId="2" xfId="0" applyFont="1" applyFill="1" applyBorder="1" applyAlignment="1">
      <alignment horizontal="center" vertical="center" wrapText="1"/>
    </xf>
    <xf numFmtId="0" fontId="27" fillId="11" borderId="3" xfId="0" applyFont="1" applyFill="1" applyBorder="1" applyAlignment="1">
      <alignment horizontal="center" vertical="center" wrapText="1"/>
    </xf>
    <xf numFmtId="0" fontId="16" fillId="2" borderId="8" xfId="0" applyFont="1" applyFill="1" applyBorder="1" applyAlignment="1">
      <alignment vertical="center" wrapText="1"/>
    </xf>
    <xf numFmtId="0" fontId="16" fillId="9" borderId="9" xfId="0" applyFont="1" applyFill="1" applyBorder="1" applyAlignment="1">
      <alignment horizontal="left" vertical="center" wrapText="1"/>
    </xf>
    <xf numFmtId="165" fontId="13" fillId="23" borderId="10" xfId="1" applyNumberFormat="1" applyFont="1" applyFill="1" applyBorder="1" applyAlignment="1">
      <alignment vertical="center" wrapText="1"/>
    </xf>
    <xf numFmtId="0" fontId="16" fillId="8" borderId="10" xfId="0" applyFont="1" applyFill="1" applyBorder="1" applyAlignment="1">
      <alignment horizontal="center" vertical="center" wrapText="1"/>
    </xf>
    <xf numFmtId="0" fontId="3" fillId="0" borderId="0" xfId="0" applyFont="1" applyAlignment="1">
      <alignment vertical="center"/>
    </xf>
    <xf numFmtId="0" fontId="3" fillId="24" borderId="1" xfId="0" applyFont="1" applyFill="1" applyBorder="1" applyAlignment="1">
      <alignment vertical="center"/>
    </xf>
    <xf numFmtId="0" fontId="4" fillId="2" borderId="14" xfId="0" applyFont="1" applyFill="1" applyBorder="1" applyAlignment="1">
      <alignment vertical="center" wrapText="1"/>
    </xf>
    <xf numFmtId="0" fontId="3" fillId="24" borderId="14" xfId="0" applyFont="1" applyFill="1" applyBorder="1" applyAlignment="1">
      <alignment vertical="center"/>
    </xf>
    <xf numFmtId="0" fontId="18" fillId="0" borderId="0" xfId="0" applyFont="1" applyAlignment="1">
      <alignment vertical="center" wrapText="1"/>
    </xf>
    <xf numFmtId="0" fontId="15" fillId="7" borderId="1" xfId="0" applyFont="1" applyFill="1" applyBorder="1" applyAlignment="1">
      <alignment vertical="center" wrapText="1"/>
    </xf>
    <xf numFmtId="0" fontId="15" fillId="7" borderId="14" xfId="0" applyFont="1" applyFill="1" applyBorder="1" applyAlignment="1">
      <alignment vertical="center" wrapText="1"/>
    </xf>
    <xf numFmtId="0" fontId="15" fillId="7" borderId="14" xfId="0" applyFont="1" applyFill="1" applyBorder="1" applyAlignment="1">
      <alignment horizontal="center" vertical="center" wrapText="1"/>
    </xf>
    <xf numFmtId="165" fontId="34" fillId="12" borderId="1" xfId="1" applyNumberFormat="1" applyFont="1" applyFill="1" applyBorder="1" applyAlignment="1">
      <alignment vertical="center" wrapText="1"/>
    </xf>
    <xf numFmtId="44" fontId="16" fillId="12" borderId="2" xfId="0" applyNumberFormat="1" applyFont="1" applyFill="1" applyBorder="1" applyAlignment="1">
      <alignment vertical="center" wrapText="1"/>
    </xf>
    <xf numFmtId="165" fontId="13" fillId="12" borderId="17" xfId="1" applyNumberFormat="1" applyFont="1" applyFill="1" applyBorder="1" applyAlignment="1">
      <alignment vertical="center" wrapText="1"/>
    </xf>
    <xf numFmtId="0" fontId="0" fillId="23" borderId="1" xfId="0" applyFill="1" applyBorder="1"/>
    <xf numFmtId="165" fontId="16" fillId="2" borderId="1" xfId="0" applyNumberFormat="1" applyFont="1" applyFill="1" applyBorder="1" applyAlignment="1">
      <alignment horizontal="center" vertical="center" wrapText="1"/>
    </xf>
    <xf numFmtId="165" fontId="16" fillId="2" borderId="10" xfId="0" applyNumberFormat="1" applyFont="1" applyFill="1" applyBorder="1" applyAlignment="1">
      <alignment horizontal="center" vertical="center" wrapText="1"/>
    </xf>
    <xf numFmtId="0" fontId="4" fillId="2" borderId="18" xfId="0" applyFont="1" applyFill="1" applyBorder="1" applyAlignment="1">
      <alignment vertical="center" wrapText="1"/>
    </xf>
    <xf numFmtId="168" fontId="9" fillId="0" borderId="0" xfId="0" applyNumberFormat="1" applyFont="1"/>
    <xf numFmtId="0" fontId="34" fillId="2" borderId="1" xfId="0" applyFont="1" applyFill="1" applyBorder="1" applyAlignment="1">
      <alignment horizontal="center" vertical="center" wrapText="1"/>
    </xf>
    <xf numFmtId="0" fontId="21" fillId="0" borderId="7" xfId="0" applyFont="1" applyBorder="1" applyAlignment="1">
      <alignment vertical="center" wrapText="1"/>
    </xf>
    <xf numFmtId="0" fontId="21" fillId="0" borderId="0" xfId="0" applyFont="1" applyAlignment="1">
      <alignment vertical="center" wrapText="1"/>
    </xf>
    <xf numFmtId="0" fontId="34" fillId="2" borderId="2" xfId="0" applyFont="1" applyFill="1" applyBorder="1" applyAlignment="1">
      <alignment horizontal="center" vertical="center" wrapText="1"/>
    </xf>
    <xf numFmtId="164" fontId="15" fillId="0" borderId="1" xfId="0" applyNumberFormat="1" applyFont="1" applyBorder="1" applyAlignment="1">
      <alignment vertical="center" wrapText="1"/>
    </xf>
    <xf numFmtId="164" fontId="16" fillId="12" borderId="1" xfId="0" applyNumberFormat="1" applyFont="1" applyFill="1" applyBorder="1" applyAlignment="1">
      <alignment horizontal="center" vertical="center" wrapText="1"/>
    </xf>
    <xf numFmtId="0" fontId="36" fillId="2" borderId="1" xfId="0" applyFont="1" applyFill="1" applyBorder="1" applyAlignment="1">
      <alignment vertical="center" wrapText="1"/>
    </xf>
    <xf numFmtId="164" fontId="16" fillId="12" borderId="1" xfId="0" applyNumberFormat="1" applyFont="1" applyFill="1" applyBorder="1" applyAlignment="1">
      <alignment vertical="center" wrapText="1"/>
    </xf>
    <xf numFmtId="0" fontId="15" fillId="0" borderId="16" xfId="0" applyFont="1" applyBorder="1" applyAlignment="1">
      <alignment vertical="center" wrapText="1"/>
    </xf>
    <xf numFmtId="0" fontId="15" fillId="6" borderId="1" xfId="0" applyFont="1" applyFill="1" applyBorder="1" applyAlignment="1">
      <alignment vertical="center" wrapText="1"/>
    </xf>
    <xf numFmtId="44" fontId="15" fillId="12" borderId="1" xfId="0" applyNumberFormat="1" applyFont="1" applyFill="1" applyBorder="1" applyAlignment="1">
      <alignment vertical="center" wrapText="1"/>
    </xf>
    <xf numFmtId="44" fontId="15" fillId="12" borderId="1" xfId="1" applyFont="1" applyFill="1" applyBorder="1" applyAlignment="1">
      <alignment vertical="center" wrapText="1"/>
    </xf>
    <xf numFmtId="0" fontId="16" fillId="12" borderId="1" xfId="0" applyFont="1" applyFill="1" applyBorder="1" applyAlignment="1">
      <alignment horizontal="left" vertical="center" wrapText="1"/>
    </xf>
    <xf numFmtId="0" fontId="15" fillId="12" borderId="1" xfId="0" applyFont="1" applyFill="1" applyBorder="1" applyAlignment="1">
      <alignment vertical="center" wrapText="1"/>
    </xf>
    <xf numFmtId="0" fontId="15" fillId="12" borderId="1" xfId="0" applyFont="1" applyFill="1" applyBorder="1" applyAlignment="1">
      <alignment horizontal="center" vertical="center" wrapText="1"/>
    </xf>
    <xf numFmtId="165" fontId="13" fillId="12" borderId="1" xfId="1" applyNumberFormat="1" applyFont="1" applyFill="1" applyBorder="1" applyAlignment="1">
      <alignment vertical="center" wrapText="1"/>
    </xf>
    <xf numFmtId="0" fontId="0" fillId="22" borderId="4" xfId="0" applyFill="1" applyBorder="1" applyAlignment="1">
      <alignment horizontal="center"/>
    </xf>
    <xf numFmtId="0" fontId="0" fillId="0" borderId="4" xfId="0" applyBorder="1" applyAlignment="1">
      <alignment horizontal="center"/>
    </xf>
    <xf numFmtId="0" fontId="17" fillId="0" borderId="0" xfId="0" applyFont="1" applyAlignment="1">
      <alignment horizontal="left" vertical="center" wrapText="1"/>
    </xf>
    <xf numFmtId="44" fontId="15" fillId="12" borderId="8" xfId="1" applyFont="1" applyFill="1" applyBorder="1" applyAlignment="1">
      <alignment vertical="center" wrapText="1"/>
    </xf>
    <xf numFmtId="165" fontId="13" fillId="23" borderId="11" xfId="1" applyNumberFormat="1" applyFont="1" applyFill="1" applyBorder="1" applyAlignment="1">
      <alignment vertical="center" wrapText="1"/>
    </xf>
    <xf numFmtId="0" fontId="16" fillId="8" borderId="11" xfId="0" applyFont="1" applyFill="1" applyBorder="1" applyAlignment="1">
      <alignment horizontal="center" vertical="center" wrapText="1"/>
    </xf>
    <xf numFmtId="165" fontId="3" fillId="19" borderId="15" xfId="0" applyNumberFormat="1" applyFont="1" applyFill="1" applyBorder="1" applyAlignment="1">
      <alignment vertical="center"/>
    </xf>
    <xf numFmtId="8" fontId="15" fillId="7" borderId="1" xfId="0" applyNumberFormat="1" applyFont="1" applyFill="1" applyBorder="1" applyAlignment="1">
      <alignment horizontal="center"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14" borderId="2" xfId="0" applyFill="1" applyBorder="1" applyAlignment="1">
      <alignment horizontal="center"/>
    </xf>
    <xf numFmtId="0" fontId="0" fillId="14" borderId="3" xfId="0" applyFill="1" applyBorder="1" applyAlignment="1">
      <alignment horizontal="center"/>
    </xf>
    <xf numFmtId="0" fontId="0" fillId="14" borderId="4" xfId="0" applyFill="1" applyBorder="1" applyAlignment="1">
      <alignment horizontal="center"/>
    </xf>
    <xf numFmtId="0" fontId="0" fillId="7" borderId="1" xfId="0" applyFill="1" applyBorder="1" applyAlignment="1">
      <alignment horizontal="center"/>
    </xf>
    <xf numFmtId="0" fontId="0" fillId="18" borderId="1" xfId="0" applyFill="1" applyBorder="1" applyAlignment="1">
      <alignment horizontal="center"/>
    </xf>
    <xf numFmtId="0" fontId="0" fillId="12" borderId="1" xfId="0" applyFill="1" applyBorder="1" applyAlignment="1">
      <alignment horizontal="center"/>
    </xf>
    <xf numFmtId="0" fontId="0" fillId="8" borderId="1" xfId="0" applyFill="1" applyBorder="1" applyAlignment="1">
      <alignment horizontal="center"/>
    </xf>
    <xf numFmtId="0" fontId="0" fillId="6" borderId="1" xfId="0" applyFill="1" applyBorder="1" applyAlignment="1">
      <alignment horizontal="center"/>
    </xf>
    <xf numFmtId="0" fontId="0" fillId="17" borderId="2" xfId="0" applyFill="1" applyBorder="1" applyAlignment="1">
      <alignment horizontal="center"/>
    </xf>
    <xf numFmtId="0" fontId="0" fillId="17" borderId="3" xfId="0" applyFill="1" applyBorder="1" applyAlignment="1">
      <alignment horizontal="center"/>
    </xf>
    <xf numFmtId="0" fontId="0" fillId="17" borderId="4" xfId="0" applyFill="1" applyBorder="1" applyAlignment="1">
      <alignment horizontal="center"/>
    </xf>
    <xf numFmtId="0" fontId="8" fillId="11" borderId="1" xfId="0" applyFont="1" applyFill="1" applyBorder="1" applyAlignment="1">
      <alignment horizontal="center"/>
    </xf>
    <xf numFmtId="0" fontId="8" fillId="11" borderId="8" xfId="0" applyFont="1" applyFill="1" applyBorder="1" applyAlignment="1">
      <alignment horizontal="center"/>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8" fontId="15" fillId="7" borderId="8" xfId="0" applyNumberFormat="1" applyFont="1" applyFill="1" applyBorder="1" applyAlignment="1">
      <alignment horizontal="center" vertical="center" wrapText="1"/>
    </xf>
    <xf numFmtId="8" fontId="15" fillId="7" borderId="14" xfId="0" applyNumberFormat="1" applyFont="1" applyFill="1" applyBorder="1" applyAlignment="1">
      <alignment horizontal="center" vertical="center" wrapText="1"/>
    </xf>
    <xf numFmtId="44" fontId="15" fillId="7" borderId="8" xfId="1" applyFont="1" applyFill="1" applyBorder="1" applyAlignment="1">
      <alignment horizontal="left" vertical="center" wrapText="1"/>
    </xf>
    <xf numFmtId="44" fontId="15" fillId="7" borderId="14" xfId="1" applyFont="1" applyFill="1" applyBorder="1" applyAlignment="1">
      <alignment horizontal="left" vertical="center" wrapText="1"/>
    </xf>
    <xf numFmtId="0" fontId="16" fillId="2" borderId="8" xfId="0" applyFont="1" applyFill="1" applyBorder="1" applyAlignment="1">
      <alignment horizontal="center" vertical="center" wrapText="1"/>
    </xf>
    <xf numFmtId="0" fontId="16" fillId="2" borderId="14" xfId="0" applyFont="1" applyFill="1" applyBorder="1" applyAlignment="1">
      <alignment horizontal="center" vertical="center" wrapText="1"/>
    </xf>
    <xf numFmtId="0" fontId="0" fillId="0" borderId="14" xfId="0" applyBorder="1" applyAlignment="1">
      <alignment horizontal="center" vertical="center" wrapText="1"/>
    </xf>
    <xf numFmtId="9" fontId="15" fillId="0" borderId="8" xfId="2" applyFont="1" applyBorder="1" applyAlignment="1">
      <alignment horizontal="center" vertical="center" wrapText="1"/>
    </xf>
    <xf numFmtId="9" fontId="15" fillId="0" borderId="12" xfId="2" applyFont="1" applyBorder="1" applyAlignment="1">
      <alignment horizontal="center" vertical="center" wrapText="1"/>
    </xf>
    <xf numFmtId="9" fontId="15" fillId="0" borderId="14" xfId="2" applyFont="1" applyBorder="1" applyAlignment="1">
      <alignment horizontal="center" vertical="center" wrapText="1"/>
    </xf>
    <xf numFmtId="0" fontId="13" fillId="2" borderId="8"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9" fillId="4" borderId="2" xfId="0" applyFont="1" applyFill="1" applyBorder="1" applyAlignment="1">
      <alignment horizontal="center" vertical="center" wrapText="1"/>
    </xf>
    <xf numFmtId="0" fontId="19" fillId="4" borderId="3" xfId="0" applyFont="1" applyFill="1" applyBorder="1" applyAlignment="1">
      <alignment horizontal="center" vertical="center" wrapText="1"/>
    </xf>
    <xf numFmtId="0" fontId="19" fillId="4" borderId="4" xfId="0" applyFont="1" applyFill="1" applyBorder="1" applyAlignment="1">
      <alignment horizontal="center" vertical="center" wrapText="1"/>
    </xf>
    <xf numFmtId="44" fontId="14" fillId="7" borderId="8" xfId="1" applyFont="1" applyFill="1" applyBorder="1" applyAlignment="1">
      <alignment horizontal="center" vertical="center" wrapText="1"/>
    </xf>
    <xf numFmtId="44" fontId="14" fillId="7" borderId="12" xfId="1" applyFont="1" applyFill="1" applyBorder="1" applyAlignment="1">
      <alignment horizontal="center" vertical="center" wrapText="1"/>
    </xf>
    <xf numFmtId="44" fontId="14" fillId="7" borderId="14" xfId="1"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5" xfId="0" applyFont="1" applyFill="1" applyBorder="1" applyAlignment="1">
      <alignment horizontal="center" vertical="center" wrapText="1"/>
    </xf>
    <xf numFmtId="44" fontId="14" fillId="6" borderId="8" xfId="1" applyFont="1" applyFill="1" applyBorder="1" applyAlignment="1">
      <alignment horizontal="center" vertical="center" wrapText="1"/>
    </xf>
    <xf numFmtId="44" fontId="14" fillId="6" borderId="12" xfId="1" applyFont="1" applyFill="1" applyBorder="1" applyAlignment="1">
      <alignment horizontal="center" vertical="center" wrapText="1"/>
    </xf>
    <xf numFmtId="44" fontId="14" fillId="6" borderId="14" xfId="1" applyFont="1" applyFill="1" applyBorder="1" applyAlignment="1">
      <alignment horizontal="center" vertical="center" wrapText="1"/>
    </xf>
    <xf numFmtId="0" fontId="16" fillId="2" borderId="12" xfId="0" applyFont="1" applyFill="1" applyBorder="1" applyAlignment="1">
      <alignment horizontal="center" vertical="center" wrapText="1"/>
    </xf>
    <xf numFmtId="0" fontId="16" fillId="2" borderId="2" xfId="0" applyFont="1" applyFill="1" applyBorder="1" applyAlignment="1">
      <alignment horizontal="center" vertical="center" wrapText="1"/>
    </xf>
    <xf numFmtId="0" fontId="16" fillId="2" borderId="3" xfId="0" applyFont="1" applyFill="1" applyBorder="1" applyAlignment="1">
      <alignment horizontal="center" vertical="center" wrapText="1"/>
    </xf>
    <xf numFmtId="0" fontId="16" fillId="2" borderId="1" xfId="0" applyFont="1" applyFill="1" applyBorder="1" applyAlignment="1">
      <alignment horizontal="center" vertical="center" wrapText="1"/>
    </xf>
    <xf numFmtId="0" fontId="16" fillId="2" borderId="4" xfId="0" applyFont="1" applyFill="1" applyBorder="1" applyAlignment="1">
      <alignment horizontal="center" vertical="center" wrapText="1"/>
    </xf>
    <xf numFmtId="9" fontId="14" fillId="0" borderId="8" xfId="2" applyFont="1" applyFill="1" applyBorder="1" applyAlignment="1">
      <alignment horizontal="center" vertical="center" wrapText="1"/>
    </xf>
    <xf numFmtId="9" fontId="14" fillId="0" borderId="12" xfId="2" applyFont="1" applyFill="1" applyBorder="1" applyAlignment="1">
      <alignment horizontal="center" vertical="center" wrapText="1"/>
    </xf>
    <xf numFmtId="9" fontId="14" fillId="0" borderId="14" xfId="2" applyFont="1" applyFill="1" applyBorder="1" applyAlignment="1">
      <alignment horizontal="center" vertical="center" wrapText="1"/>
    </xf>
    <xf numFmtId="0" fontId="15" fillId="2" borderId="8" xfId="0" applyFont="1" applyFill="1" applyBorder="1" applyAlignment="1">
      <alignment horizontal="center" vertical="center" wrapText="1"/>
    </xf>
    <xf numFmtId="0" fontId="15" fillId="2" borderId="14" xfId="0" applyFont="1" applyFill="1" applyBorder="1" applyAlignment="1">
      <alignment horizontal="center" vertical="center" wrapText="1"/>
    </xf>
    <xf numFmtId="0" fontId="34" fillId="2" borderId="2" xfId="0" applyFont="1" applyFill="1" applyBorder="1" applyAlignment="1">
      <alignment horizontal="center" vertical="center" wrapText="1"/>
    </xf>
    <xf numFmtId="0" fontId="34" fillId="2" borderId="4"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9" fillId="4" borderId="1" xfId="0" applyFont="1" applyFill="1" applyBorder="1" applyAlignment="1">
      <alignment horizontal="center" vertical="center" wrapText="1"/>
    </xf>
    <xf numFmtId="0" fontId="34" fillId="2" borderId="3"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27" fillId="4" borderId="8" xfId="0" applyFont="1" applyFill="1" applyBorder="1" applyAlignment="1">
      <alignment horizontal="center" vertical="center" wrapText="1"/>
    </xf>
    <xf numFmtId="0" fontId="27" fillId="4" borderId="14" xfId="0" applyFont="1" applyFill="1" applyBorder="1" applyAlignment="1">
      <alignment horizontal="center" vertical="center" wrapText="1"/>
    </xf>
    <xf numFmtId="0" fontId="22" fillId="4" borderId="8" xfId="0" applyFont="1" applyFill="1" applyBorder="1" applyAlignment="1">
      <alignment horizontal="center" vertical="center" wrapText="1"/>
    </xf>
    <xf numFmtId="0" fontId="22" fillId="4" borderId="14" xfId="0" applyFont="1" applyFill="1" applyBorder="1" applyAlignment="1">
      <alignment horizontal="center" vertical="center" wrapText="1"/>
    </xf>
    <xf numFmtId="0" fontId="22" fillId="4" borderId="13" xfId="0" applyFont="1" applyFill="1" applyBorder="1" applyAlignment="1">
      <alignment horizontal="center" vertical="center" wrapText="1"/>
    </xf>
    <xf numFmtId="0" fontId="22" fillId="4" borderId="7" xfId="0" applyFont="1" applyFill="1" applyBorder="1" applyAlignment="1">
      <alignment horizontal="center" vertical="center" wrapText="1"/>
    </xf>
    <xf numFmtId="0" fontId="27" fillId="4" borderId="1" xfId="0" applyFont="1" applyFill="1" applyBorder="1" applyAlignment="1">
      <alignment horizontal="center" vertical="center" wrapText="1"/>
    </xf>
    <xf numFmtId="0" fontId="27" fillId="4" borderId="2" xfId="0" applyFont="1" applyFill="1" applyBorder="1" applyAlignment="1">
      <alignment horizontal="center" vertical="center" wrapText="1"/>
    </xf>
    <xf numFmtId="0" fontId="27" fillId="4" borderId="3" xfId="0" applyFont="1" applyFill="1" applyBorder="1" applyAlignment="1">
      <alignment horizontal="center" vertical="center" wrapText="1"/>
    </xf>
    <xf numFmtId="0" fontId="27" fillId="4" borderId="4" xfId="0" applyFont="1" applyFill="1" applyBorder="1" applyAlignment="1">
      <alignment horizontal="center" vertical="center" wrapText="1"/>
    </xf>
    <xf numFmtId="0" fontId="15" fillId="9" borderId="2" xfId="0" applyFont="1" applyFill="1" applyBorder="1" applyAlignment="1">
      <alignment horizontal="center" vertical="center" wrapText="1"/>
    </xf>
    <xf numFmtId="0" fontId="15" fillId="9" borderId="3" xfId="0" applyFont="1" applyFill="1" applyBorder="1" applyAlignment="1">
      <alignment horizontal="center" vertical="center" wrapText="1"/>
    </xf>
    <xf numFmtId="0" fontId="15" fillId="9" borderId="4" xfId="0" applyFont="1" applyFill="1" applyBorder="1" applyAlignment="1">
      <alignment horizontal="center" vertical="center" wrapText="1"/>
    </xf>
    <xf numFmtId="0" fontId="27" fillId="11" borderId="1" xfId="0" applyFont="1" applyFill="1" applyBorder="1" applyAlignment="1">
      <alignment horizontal="center" vertical="center" wrapText="1"/>
    </xf>
    <xf numFmtId="0" fontId="27" fillId="4" borderId="5" xfId="0" applyFont="1" applyFill="1" applyBorder="1" applyAlignment="1">
      <alignment horizontal="center" vertical="center" wrapText="1"/>
    </xf>
    <xf numFmtId="0" fontId="27" fillId="4" borderId="6" xfId="0" applyFont="1" applyFill="1" applyBorder="1" applyAlignment="1">
      <alignment horizontal="center" vertical="center" wrapText="1"/>
    </xf>
    <xf numFmtId="0" fontId="25" fillId="0" borderId="7" xfId="0" applyFont="1" applyBorder="1" applyAlignment="1">
      <alignment horizontal="center" vertical="center" wrapText="1"/>
    </xf>
    <xf numFmtId="0" fontId="25" fillId="0" borderId="0" xfId="0" applyFont="1" applyAlignment="1">
      <alignment horizontal="center" vertical="center" wrapText="1"/>
    </xf>
    <xf numFmtId="0" fontId="17" fillId="7" borderId="7" xfId="0" applyFont="1" applyFill="1" applyBorder="1" applyAlignment="1">
      <alignment horizontal="left" vertical="center" wrapText="1"/>
    </xf>
    <xf numFmtId="0" fontId="17" fillId="7" borderId="0" xfId="0" applyFont="1" applyFill="1" applyAlignment="1">
      <alignment horizontal="left" vertical="center" wrapText="1"/>
    </xf>
    <xf numFmtId="0" fontId="31" fillId="7" borderId="0" xfId="0" applyFont="1" applyFill="1" applyAlignment="1">
      <alignment horizontal="center" vertical="center" wrapText="1"/>
    </xf>
    <xf numFmtId="0" fontId="36" fillId="2" borderId="2" xfId="0" applyFont="1" applyFill="1" applyBorder="1" applyAlignment="1">
      <alignment horizontal="center" vertical="center" wrapText="1"/>
    </xf>
    <xf numFmtId="0" fontId="36" fillId="2" borderId="3" xfId="0" applyFont="1" applyFill="1" applyBorder="1" applyAlignment="1">
      <alignment horizontal="center" vertical="center" wrapText="1"/>
    </xf>
    <xf numFmtId="0" fontId="36" fillId="2" borderId="4" xfId="0" applyFont="1" applyFill="1" applyBorder="1" applyAlignment="1">
      <alignment horizontal="center" vertical="center" wrapText="1"/>
    </xf>
    <xf numFmtId="0" fontId="5" fillId="4" borderId="6" xfId="0" applyFont="1" applyFill="1" applyBorder="1" applyAlignment="1">
      <alignment horizontal="center"/>
    </xf>
    <xf numFmtId="0" fontId="6" fillId="7" borderId="0" xfId="0" applyFont="1" applyFill="1" applyAlignment="1">
      <alignment horizontal="left" vertical="center" wrapText="1"/>
    </xf>
    <xf numFmtId="0" fontId="5" fillId="4" borderId="0" xfId="0" applyFont="1" applyFill="1" applyAlignment="1">
      <alignment horizontal="center"/>
    </xf>
    <xf numFmtId="0" fontId="4" fillId="3" borderId="1" xfId="0" applyFont="1" applyFill="1" applyBorder="1" applyAlignment="1">
      <alignment horizontal="center" vertical="center" wrapText="1"/>
    </xf>
    <xf numFmtId="44" fontId="16" fillId="6" borderId="9" xfId="1" applyFont="1" applyFill="1" applyBorder="1" applyAlignment="1">
      <alignment horizontal="center" vertical="center" wrapText="1"/>
    </xf>
    <xf numFmtId="44" fontId="16" fillId="6" borderId="10" xfId="1" applyFont="1" applyFill="1" applyBorder="1" applyAlignment="1">
      <alignment horizontal="center" vertical="center" wrapText="1"/>
    </xf>
    <xf numFmtId="44" fontId="16" fillId="6" borderId="11" xfId="1" applyFont="1" applyFill="1" applyBorder="1" applyAlignment="1">
      <alignment horizontal="center" vertical="center" wrapText="1"/>
    </xf>
    <xf numFmtId="44" fontId="16" fillId="6" borderId="15" xfId="1" applyFont="1" applyFill="1" applyBorder="1" applyAlignment="1">
      <alignment horizontal="center" vertical="center" wrapText="1"/>
    </xf>
    <xf numFmtId="9" fontId="15" fillId="0" borderId="1" xfId="2" applyFont="1" applyBorder="1" applyAlignment="1">
      <alignment vertical="center" wrapText="1"/>
    </xf>
    <xf numFmtId="44" fontId="15" fillId="6" borderId="1" xfId="0" applyNumberFormat="1" applyFont="1" applyFill="1" applyBorder="1" applyAlignment="1">
      <alignment horizontal="center" vertical="center" wrapText="1"/>
    </xf>
    <xf numFmtId="0" fontId="15" fillId="6" borderId="1" xfId="0" applyFont="1" applyFill="1" applyBorder="1" applyAlignment="1">
      <alignment horizontal="center" vertical="center" wrapText="1"/>
    </xf>
    <xf numFmtId="0" fontId="29" fillId="6" borderId="1" xfId="0" applyFont="1" applyFill="1" applyBorder="1" applyAlignment="1">
      <alignment vertical="center" wrapText="1"/>
    </xf>
    <xf numFmtId="44" fontId="15" fillId="6" borderId="1" xfId="1" applyFont="1" applyFill="1" applyBorder="1" applyAlignment="1">
      <alignment horizontal="center" vertical="center" wrapText="1"/>
    </xf>
  </cellXfs>
  <cellStyles count="3">
    <cellStyle name="Normale" xfId="0" builtinId="0"/>
    <cellStyle name="Percentuale" xfId="2" builtinId="5"/>
    <cellStyle name="Valuta" xfId="1" builtinId="4"/>
  </cellStyles>
  <dxfs count="0"/>
  <tableStyles count="0" defaultTableStyle="TableStyleMedium2" defaultPivotStyle="PivotStyleLight16"/>
  <colors>
    <mruColors>
      <color rgb="FFFFCCCC"/>
      <color rgb="FFECF4FA"/>
      <color rgb="FFFFFF99"/>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51954</xdr:colOff>
      <xdr:row>4</xdr:row>
      <xdr:rowOff>20492</xdr:rowOff>
    </xdr:from>
    <xdr:to>
      <xdr:col>0</xdr:col>
      <xdr:colOff>349183</xdr:colOff>
      <xdr:row>4</xdr:row>
      <xdr:rowOff>177553</xdr:rowOff>
    </xdr:to>
    <xdr:sp macro="" textlink="">
      <xdr:nvSpPr>
        <xdr:cNvPr id="2" name="Freccia a destra 1">
          <a:extLst>
            <a:ext uri="{FF2B5EF4-FFF2-40B4-BE49-F238E27FC236}">
              <a16:creationId xmlns:a16="http://schemas.microsoft.com/office/drawing/2014/main" id="{A84E4507-29F7-499C-8FA1-6F570974AA1B}"/>
            </a:ext>
          </a:extLst>
        </xdr:cNvPr>
        <xdr:cNvSpPr/>
      </xdr:nvSpPr>
      <xdr:spPr>
        <a:xfrm>
          <a:off x="51954" y="747856"/>
          <a:ext cx="297229" cy="157061"/>
        </a:xfrm>
        <a:prstGeom prst="rightArrow">
          <a:avLst/>
        </a:prstGeom>
        <a:solidFill>
          <a:srgbClr val="FF0000"/>
        </a:solid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F18"/>
  <sheetViews>
    <sheetView tabSelected="1" zoomScale="110" zoomScaleNormal="110" workbookViewId="0">
      <selection activeCell="F7" sqref="F7"/>
    </sheetView>
  </sheetViews>
  <sheetFormatPr defaultRowHeight="15" x14ac:dyDescent="0.25"/>
  <cols>
    <col min="1" max="5" width="5.140625" customWidth="1"/>
    <col min="6" max="6" width="106.140625" customWidth="1"/>
  </cols>
  <sheetData>
    <row r="2" spans="2:6" x14ac:dyDescent="0.25">
      <c r="B2" s="192" t="s">
        <v>48</v>
      </c>
      <c r="C2" s="192"/>
      <c r="D2" s="192"/>
      <c r="E2" s="192"/>
      <c r="F2" s="192"/>
    </row>
    <row r="3" spans="2:6" x14ac:dyDescent="0.25">
      <c r="B3" s="2"/>
      <c r="C3" s="3"/>
      <c r="D3" s="4"/>
      <c r="E3" s="5"/>
      <c r="F3" s="6" t="s">
        <v>14</v>
      </c>
    </row>
    <row r="4" spans="2:6" x14ac:dyDescent="0.25">
      <c r="B4" s="184"/>
      <c r="C4" s="184"/>
      <c r="D4" s="184"/>
      <c r="E4" s="184"/>
      <c r="F4" s="6" t="s">
        <v>37</v>
      </c>
    </row>
    <row r="5" spans="2:6" x14ac:dyDescent="0.25">
      <c r="B5" s="188"/>
      <c r="C5" s="188"/>
      <c r="D5" s="188"/>
      <c r="E5" s="188"/>
      <c r="F5" s="6" t="s">
        <v>12</v>
      </c>
    </row>
    <row r="6" spans="2:6" x14ac:dyDescent="0.25">
      <c r="B6" s="185"/>
      <c r="C6" s="185"/>
      <c r="D6" s="185"/>
      <c r="E6" s="185"/>
      <c r="F6" s="6" t="s">
        <v>13</v>
      </c>
    </row>
    <row r="7" spans="2:6" x14ac:dyDescent="0.25">
      <c r="B7" s="189"/>
      <c r="C7" s="190"/>
      <c r="D7" s="190"/>
      <c r="E7" s="191"/>
      <c r="F7" s="6" t="s">
        <v>102</v>
      </c>
    </row>
    <row r="8" spans="2:6" x14ac:dyDescent="0.25">
      <c r="B8" s="186"/>
      <c r="C8" s="186"/>
      <c r="D8" s="186"/>
      <c r="E8" s="186"/>
      <c r="F8" s="6" t="s">
        <v>38</v>
      </c>
    </row>
    <row r="9" spans="2:6" x14ac:dyDescent="0.25">
      <c r="B9" s="187"/>
      <c r="C9" s="187"/>
      <c r="D9" s="187"/>
      <c r="E9" s="187"/>
      <c r="F9" s="6" t="s">
        <v>39</v>
      </c>
    </row>
    <row r="10" spans="2:6" x14ac:dyDescent="0.25">
      <c r="B10" s="181"/>
      <c r="C10" s="182"/>
      <c r="D10" s="182"/>
      <c r="E10" s="183"/>
      <c r="F10" s="6" t="s">
        <v>40</v>
      </c>
    </row>
    <row r="12" spans="2:6" x14ac:dyDescent="0.25">
      <c r="B12" s="193" t="s">
        <v>47</v>
      </c>
      <c r="C12" s="193"/>
      <c r="D12" s="193"/>
      <c r="E12" s="193"/>
      <c r="F12" s="193"/>
    </row>
    <row r="13" spans="2:6" x14ac:dyDescent="0.25">
      <c r="B13" s="194" t="s">
        <v>99</v>
      </c>
      <c r="C13" s="195"/>
      <c r="D13" s="195"/>
      <c r="E13" s="195"/>
      <c r="F13" s="196"/>
    </row>
    <row r="14" spans="2:6" x14ac:dyDescent="0.25">
      <c r="B14" s="178" t="s">
        <v>100</v>
      </c>
      <c r="C14" s="179"/>
      <c r="D14" s="179"/>
      <c r="E14" s="179"/>
      <c r="F14" s="180"/>
    </row>
    <row r="15" spans="2:6" ht="33" customHeight="1" x14ac:dyDescent="0.25">
      <c r="B15" s="178" t="s">
        <v>101</v>
      </c>
      <c r="C15" s="179"/>
      <c r="D15" s="179"/>
      <c r="E15" s="179"/>
      <c r="F15" s="180"/>
    </row>
    <row r="16" spans="2:6" x14ac:dyDescent="0.25">
      <c r="B16" s="178" t="s">
        <v>50</v>
      </c>
      <c r="C16" s="179"/>
      <c r="D16" s="179"/>
      <c r="E16" s="179"/>
      <c r="F16" s="180"/>
    </row>
    <row r="17" spans="2:6" ht="33" customHeight="1" x14ac:dyDescent="0.25">
      <c r="B17" s="178" t="s">
        <v>81</v>
      </c>
      <c r="C17" s="179"/>
      <c r="D17" s="179"/>
      <c r="E17" s="179"/>
      <c r="F17" s="180"/>
    </row>
    <row r="18" spans="2:6" ht="33" customHeight="1" x14ac:dyDescent="0.25">
      <c r="B18" s="178" t="s">
        <v>49</v>
      </c>
      <c r="C18" s="179"/>
      <c r="D18" s="179"/>
      <c r="E18" s="179"/>
      <c r="F18" s="180"/>
    </row>
  </sheetData>
  <mergeCells count="15">
    <mergeCell ref="B2:F2"/>
    <mergeCell ref="B12:F12"/>
    <mergeCell ref="B13:F13"/>
    <mergeCell ref="B16:F16"/>
    <mergeCell ref="B17:F17"/>
    <mergeCell ref="B18:F18"/>
    <mergeCell ref="B10:E10"/>
    <mergeCell ref="B4:E4"/>
    <mergeCell ref="B6:E6"/>
    <mergeCell ref="B8:E8"/>
    <mergeCell ref="B9:E9"/>
    <mergeCell ref="B5:E5"/>
    <mergeCell ref="B14:F14"/>
    <mergeCell ref="B15:F15"/>
    <mergeCell ref="B7:E7"/>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9ED86-DD58-455E-A210-4F8E6D509B80}">
  <dimension ref="B1:AA254"/>
  <sheetViews>
    <sheetView topLeftCell="F1" zoomScaleNormal="100" zoomScalePageLayoutView="77" workbookViewId="0">
      <selection activeCell="K50" sqref="J50:K57"/>
    </sheetView>
  </sheetViews>
  <sheetFormatPr defaultColWidth="8.7109375" defaultRowHeight="12" x14ac:dyDescent="0.25"/>
  <cols>
    <col min="1" max="1" width="1.5703125" style="28" customWidth="1"/>
    <col min="2" max="2" width="50.7109375" style="28" customWidth="1"/>
    <col min="3" max="3" width="23.85546875" style="28" customWidth="1"/>
    <col min="4" max="4" width="21.140625" style="51" customWidth="1"/>
    <col min="5" max="5" width="15.5703125" style="28" customWidth="1"/>
    <col min="6" max="6" width="18.85546875" style="28" customWidth="1"/>
    <col min="7" max="7" width="21" style="28" customWidth="1"/>
    <col min="8" max="9" width="15.5703125" style="28" customWidth="1"/>
    <col min="10" max="10" width="18" style="28" customWidth="1"/>
    <col min="11" max="12" width="15.5703125" style="28" customWidth="1"/>
    <col min="13" max="15" width="17.5703125" style="28" customWidth="1"/>
    <col min="16" max="16" width="18" style="28" customWidth="1"/>
    <col min="17" max="22" width="16.5703125" style="28" customWidth="1"/>
    <col min="23" max="23" width="11.140625" style="28" customWidth="1"/>
    <col min="24" max="24" width="10.140625" style="28" bestFit="1" customWidth="1"/>
    <col min="25" max="26" width="9.7109375" style="28" customWidth="1"/>
    <col min="27" max="27" width="11.85546875" style="28" customWidth="1"/>
    <col min="28" max="16384" width="8.7109375" style="28"/>
  </cols>
  <sheetData>
    <row r="1" spans="2:27" ht="12.75" thickBot="1" x14ac:dyDescent="0.3">
      <c r="H1" s="51" t="s">
        <v>403</v>
      </c>
      <c r="I1" s="51" t="s">
        <v>111</v>
      </c>
      <c r="J1" s="51" t="s">
        <v>112</v>
      </c>
    </row>
    <row r="2" spans="2:27" ht="24.75" thickBot="1" x14ac:dyDescent="0.3">
      <c r="B2" s="28" t="s">
        <v>516</v>
      </c>
      <c r="C2" s="163"/>
      <c r="G2" s="44" t="s">
        <v>423</v>
      </c>
      <c r="H2" s="265">
        <v>0.09</v>
      </c>
      <c r="I2" s="266">
        <v>0.11</v>
      </c>
      <c r="J2" s="267">
        <v>8.5000000000000006E-2</v>
      </c>
    </row>
    <row r="3" spans="2:27" ht="14.25" x14ac:dyDescent="0.25">
      <c r="B3" s="142"/>
      <c r="C3" s="142"/>
      <c r="D3" s="142"/>
      <c r="E3" s="142"/>
      <c r="F3" s="142"/>
      <c r="G3" s="142"/>
      <c r="H3" s="142"/>
      <c r="I3" s="142"/>
      <c r="J3" s="142"/>
      <c r="K3" s="142"/>
      <c r="L3" s="142"/>
      <c r="M3" s="142"/>
      <c r="N3" s="142"/>
      <c r="O3" s="142"/>
      <c r="P3" s="142"/>
      <c r="Q3" s="142"/>
    </row>
    <row r="4" spans="2:27" ht="15" x14ac:dyDescent="0.25">
      <c r="B4" s="209" t="s">
        <v>273</v>
      </c>
      <c r="C4" s="210"/>
      <c r="D4" s="210"/>
      <c r="E4" s="210"/>
      <c r="F4" s="210"/>
      <c r="G4" s="210"/>
      <c r="H4" s="210"/>
      <c r="I4" s="210"/>
      <c r="J4" s="210"/>
      <c r="K4" s="210"/>
      <c r="L4" s="210"/>
      <c r="M4" s="210"/>
      <c r="N4" s="210"/>
      <c r="O4" s="210"/>
      <c r="P4" s="210"/>
      <c r="Q4" s="211"/>
    </row>
    <row r="5" spans="2:27" ht="12.75" x14ac:dyDescent="0.25">
      <c r="B5" s="201" t="s">
        <v>113</v>
      </c>
      <c r="C5" s="201" t="s">
        <v>265</v>
      </c>
      <c r="D5" s="201" t="s">
        <v>264</v>
      </c>
      <c r="E5" s="232" t="s">
        <v>266</v>
      </c>
      <c r="F5" s="236"/>
      <c r="G5" s="233"/>
      <c r="H5" s="232" t="s">
        <v>297</v>
      </c>
      <c r="I5" s="236"/>
      <c r="J5" s="233"/>
      <c r="K5" s="230" t="s">
        <v>431</v>
      </c>
      <c r="L5" s="235"/>
      <c r="M5" s="231"/>
      <c r="N5" s="230" t="s">
        <v>404</v>
      </c>
      <c r="O5" s="235"/>
      <c r="P5" s="231"/>
      <c r="Q5" s="207" t="s">
        <v>298</v>
      </c>
    </row>
    <row r="6" spans="2:27" ht="25.5" x14ac:dyDescent="0.25">
      <c r="B6" s="202"/>
      <c r="C6" s="202"/>
      <c r="D6" s="202"/>
      <c r="E6" s="27" t="s">
        <v>403</v>
      </c>
      <c r="F6" s="27" t="s">
        <v>111</v>
      </c>
      <c r="G6" s="27" t="s">
        <v>112</v>
      </c>
      <c r="H6" s="154" t="s">
        <v>403</v>
      </c>
      <c r="I6" s="27" t="s">
        <v>111</v>
      </c>
      <c r="J6" s="27" t="s">
        <v>112</v>
      </c>
      <c r="K6" s="154" t="s">
        <v>403</v>
      </c>
      <c r="L6" s="154" t="s">
        <v>111</v>
      </c>
      <c r="M6" s="154" t="s">
        <v>112</v>
      </c>
      <c r="N6" s="154" t="s">
        <v>403</v>
      </c>
      <c r="O6" s="154" t="s">
        <v>111</v>
      </c>
      <c r="P6" s="154" t="s">
        <v>112</v>
      </c>
      <c r="Q6" s="208"/>
      <c r="T6" s="51"/>
    </row>
    <row r="7" spans="2:27" ht="12.75" x14ac:dyDescent="0.25">
      <c r="B7" s="30" t="s">
        <v>107</v>
      </c>
      <c r="C7" s="42"/>
      <c r="D7" s="42"/>
      <c r="E7" s="46"/>
      <c r="F7" s="46"/>
      <c r="G7" s="46"/>
      <c r="H7" s="212">
        <v>0.04</v>
      </c>
      <c r="I7" s="212">
        <v>0.03</v>
      </c>
      <c r="J7" s="212">
        <v>0.04</v>
      </c>
      <c r="K7" s="225"/>
      <c r="L7" s="225"/>
      <c r="M7" s="225"/>
      <c r="N7" s="217"/>
      <c r="O7" s="217"/>
      <c r="P7" s="217"/>
      <c r="Q7" s="47">
        <f t="shared" ref="Q7:Q14" si="0">$N$7*E7*$D7+$O$7*F7*$D7+$P$7*G7*$D7</f>
        <v>0</v>
      </c>
      <c r="R7" s="155"/>
      <c r="S7" s="156"/>
      <c r="Z7" s="48"/>
      <c r="AA7" s="48"/>
    </row>
    <row r="8" spans="2:27" ht="12.75" x14ac:dyDescent="0.25">
      <c r="B8" s="30" t="s">
        <v>108</v>
      </c>
      <c r="C8" s="42"/>
      <c r="D8" s="42"/>
      <c r="E8" s="46"/>
      <c r="F8" s="46"/>
      <c r="G8" s="46"/>
      <c r="H8" s="213"/>
      <c r="I8" s="213"/>
      <c r="J8" s="213"/>
      <c r="K8" s="226"/>
      <c r="L8" s="226"/>
      <c r="M8" s="226"/>
      <c r="N8" s="218"/>
      <c r="O8" s="218"/>
      <c r="P8" s="218"/>
      <c r="Q8" s="47">
        <f t="shared" si="0"/>
        <v>0</v>
      </c>
      <c r="R8" s="155"/>
      <c r="S8" s="156"/>
      <c r="Z8" s="48"/>
      <c r="AA8" s="48"/>
    </row>
    <row r="9" spans="2:27" ht="12.75" x14ac:dyDescent="0.25">
      <c r="B9" s="30" t="s">
        <v>109</v>
      </c>
      <c r="C9" s="42"/>
      <c r="D9" s="42"/>
      <c r="E9" s="46"/>
      <c r="F9" s="46"/>
      <c r="G9" s="46"/>
      <c r="H9" s="213"/>
      <c r="I9" s="213"/>
      <c r="J9" s="213"/>
      <c r="K9" s="226"/>
      <c r="L9" s="226"/>
      <c r="M9" s="226"/>
      <c r="N9" s="218"/>
      <c r="O9" s="218"/>
      <c r="P9" s="218"/>
      <c r="Q9" s="47">
        <f t="shared" si="0"/>
        <v>0</v>
      </c>
      <c r="R9" s="155"/>
      <c r="S9" s="156"/>
      <c r="Z9" s="48"/>
      <c r="AA9" s="48"/>
    </row>
    <row r="10" spans="2:27" ht="12.75" x14ac:dyDescent="0.25">
      <c r="B10" s="30" t="s">
        <v>114</v>
      </c>
      <c r="C10" s="42"/>
      <c r="D10" s="42"/>
      <c r="E10" s="46"/>
      <c r="F10" s="46"/>
      <c r="G10" s="46"/>
      <c r="H10" s="213"/>
      <c r="I10" s="213"/>
      <c r="J10" s="213"/>
      <c r="K10" s="226"/>
      <c r="L10" s="226"/>
      <c r="M10" s="226"/>
      <c r="N10" s="218"/>
      <c r="O10" s="218"/>
      <c r="P10" s="218"/>
      <c r="Q10" s="47">
        <f t="shared" si="0"/>
        <v>0</v>
      </c>
      <c r="R10" s="155"/>
      <c r="S10" s="156"/>
      <c r="Z10" s="48"/>
      <c r="AA10" s="48"/>
    </row>
    <row r="11" spans="2:27" ht="12.75" x14ac:dyDescent="0.25">
      <c r="B11" s="30" t="s">
        <v>115</v>
      </c>
      <c r="C11" s="42"/>
      <c r="D11" s="42"/>
      <c r="E11" s="46"/>
      <c r="F11" s="46"/>
      <c r="G11" s="46"/>
      <c r="H11" s="213"/>
      <c r="I11" s="213"/>
      <c r="J11" s="213"/>
      <c r="K11" s="226"/>
      <c r="L11" s="226"/>
      <c r="M11" s="226"/>
      <c r="N11" s="218"/>
      <c r="O11" s="218"/>
      <c r="P11" s="218"/>
      <c r="Q11" s="47">
        <f t="shared" si="0"/>
        <v>0</v>
      </c>
      <c r="R11" s="155"/>
      <c r="S11" s="156"/>
      <c r="Z11" s="48"/>
      <c r="AA11" s="48"/>
    </row>
    <row r="12" spans="2:27" ht="12.75" x14ac:dyDescent="0.25">
      <c r="B12" s="30" t="s">
        <v>116</v>
      </c>
      <c r="C12" s="42"/>
      <c r="D12" s="42"/>
      <c r="E12" s="46"/>
      <c r="F12" s="46"/>
      <c r="G12" s="46"/>
      <c r="H12" s="213"/>
      <c r="I12" s="213"/>
      <c r="J12" s="213"/>
      <c r="K12" s="226"/>
      <c r="L12" s="226"/>
      <c r="M12" s="226"/>
      <c r="N12" s="218"/>
      <c r="O12" s="218"/>
      <c r="P12" s="218"/>
      <c r="Q12" s="47">
        <f t="shared" si="0"/>
        <v>0</v>
      </c>
      <c r="R12" s="155"/>
      <c r="S12" s="156"/>
      <c r="Z12" s="48"/>
      <c r="AA12" s="48"/>
    </row>
    <row r="13" spans="2:27" ht="12.75" x14ac:dyDescent="0.25">
      <c r="B13" s="30" t="s">
        <v>117</v>
      </c>
      <c r="C13" s="42"/>
      <c r="D13" s="42"/>
      <c r="E13" s="46"/>
      <c r="F13" s="46"/>
      <c r="G13" s="46"/>
      <c r="H13" s="213"/>
      <c r="I13" s="213"/>
      <c r="J13" s="213"/>
      <c r="K13" s="226"/>
      <c r="L13" s="226"/>
      <c r="M13" s="226"/>
      <c r="N13" s="218"/>
      <c r="O13" s="218"/>
      <c r="P13" s="218"/>
      <c r="Q13" s="47">
        <f t="shared" si="0"/>
        <v>0</v>
      </c>
      <c r="R13" s="155"/>
      <c r="S13" s="156"/>
      <c r="Z13" s="48"/>
      <c r="AA13" s="48"/>
    </row>
    <row r="14" spans="2:27" ht="12.75" x14ac:dyDescent="0.25">
      <c r="B14" s="30" t="s">
        <v>82</v>
      </c>
      <c r="C14" s="42"/>
      <c r="D14" s="42"/>
      <c r="E14" s="46"/>
      <c r="F14" s="46"/>
      <c r="G14" s="46"/>
      <c r="H14" s="214"/>
      <c r="I14" s="214"/>
      <c r="J14" s="214"/>
      <c r="K14" s="227"/>
      <c r="L14" s="227"/>
      <c r="M14" s="227"/>
      <c r="N14" s="219"/>
      <c r="O14" s="219"/>
      <c r="P14" s="219"/>
      <c r="Q14" s="47">
        <f t="shared" si="0"/>
        <v>0</v>
      </c>
      <c r="R14" s="155"/>
      <c r="S14" s="156"/>
    </row>
    <row r="15" spans="2:27" ht="12.75" x14ac:dyDescent="0.25">
      <c r="B15" s="31" t="s">
        <v>5</v>
      </c>
      <c r="C15" s="43">
        <f>SUM(C7:C14)</f>
        <v>0</v>
      </c>
      <c r="D15" s="31"/>
      <c r="E15" s="49">
        <f>SUM(E7:E14)</f>
        <v>0</v>
      </c>
      <c r="F15" s="49">
        <f t="shared" ref="F15:G15" si="1">SUM(F7:F14)</f>
        <v>0</v>
      </c>
      <c r="G15" s="49">
        <f t="shared" si="1"/>
        <v>0</v>
      </c>
      <c r="H15" s="50"/>
      <c r="I15" s="50"/>
      <c r="J15" s="50"/>
      <c r="K15" s="50"/>
      <c r="L15" s="50"/>
      <c r="M15" s="50"/>
      <c r="N15" s="50"/>
      <c r="O15" s="50"/>
      <c r="P15" s="50"/>
      <c r="Q15" s="146">
        <f>SUM(Q7:Q14)</f>
        <v>0</v>
      </c>
    </row>
    <row r="16" spans="2:27" x14ac:dyDescent="0.25">
      <c r="X16" s="48"/>
    </row>
    <row r="17" spans="2:24" x14ac:dyDescent="0.25">
      <c r="X17" s="48"/>
    </row>
    <row r="18" spans="2:24" ht="15" x14ac:dyDescent="0.25">
      <c r="B18" s="209" t="s">
        <v>274</v>
      </c>
      <c r="C18" s="210"/>
      <c r="D18" s="210"/>
      <c r="E18" s="210"/>
      <c r="F18" s="210"/>
      <c r="G18" s="210"/>
      <c r="H18" s="210"/>
      <c r="I18" s="210"/>
      <c r="J18" s="210"/>
      <c r="K18" s="210"/>
      <c r="L18" s="210"/>
      <c r="M18" s="210"/>
      <c r="N18" s="210"/>
      <c r="O18" s="210"/>
      <c r="P18" s="210"/>
      <c r="Q18" s="211"/>
      <c r="X18" s="48"/>
    </row>
    <row r="19" spans="2:24" ht="12.75" x14ac:dyDescent="0.25">
      <c r="B19" s="201" t="s">
        <v>113</v>
      </c>
      <c r="C19" s="201" t="s">
        <v>265</v>
      </c>
      <c r="D19" s="201" t="s">
        <v>264</v>
      </c>
      <c r="E19" s="232" t="s">
        <v>275</v>
      </c>
      <c r="F19" s="236"/>
      <c r="G19" s="233"/>
      <c r="H19" s="230" t="s">
        <v>297</v>
      </c>
      <c r="I19" s="235"/>
      <c r="J19" s="231"/>
      <c r="K19" s="230" t="s">
        <v>431</v>
      </c>
      <c r="L19" s="235"/>
      <c r="M19" s="231"/>
      <c r="N19" s="230" t="s">
        <v>404</v>
      </c>
      <c r="O19" s="235"/>
      <c r="P19" s="231"/>
      <c r="Q19" s="207" t="s">
        <v>298</v>
      </c>
      <c r="X19" s="48"/>
    </row>
    <row r="20" spans="2:24" ht="12.75" x14ac:dyDescent="0.25">
      <c r="B20" s="202"/>
      <c r="C20" s="202"/>
      <c r="D20" s="202"/>
      <c r="E20" s="27" t="s">
        <v>403</v>
      </c>
      <c r="F20" s="27" t="s">
        <v>111</v>
      </c>
      <c r="G20" s="27" t="s">
        <v>112</v>
      </c>
      <c r="H20" s="154" t="s">
        <v>403</v>
      </c>
      <c r="I20" s="154" t="s">
        <v>111</v>
      </c>
      <c r="J20" s="154" t="s">
        <v>112</v>
      </c>
      <c r="K20" s="154" t="s">
        <v>403</v>
      </c>
      <c r="L20" s="154" t="s">
        <v>111</v>
      </c>
      <c r="M20" s="154" t="s">
        <v>112</v>
      </c>
      <c r="N20" s="154" t="s">
        <v>110</v>
      </c>
      <c r="O20" s="154" t="s">
        <v>111</v>
      </c>
      <c r="P20" s="154" t="s">
        <v>112</v>
      </c>
      <c r="Q20" s="208"/>
      <c r="T20" s="51"/>
      <c r="X20" s="48"/>
    </row>
    <row r="21" spans="2:24" ht="12.75" x14ac:dyDescent="0.25">
      <c r="B21" s="30" t="s">
        <v>107</v>
      </c>
      <c r="C21" s="42"/>
      <c r="D21" s="42"/>
      <c r="E21" s="46"/>
      <c r="F21" s="46"/>
      <c r="G21" s="46"/>
      <c r="H21" s="212">
        <v>0.04</v>
      </c>
      <c r="I21" s="212">
        <v>0.03</v>
      </c>
      <c r="J21" s="212">
        <v>0.04</v>
      </c>
      <c r="K21" s="225"/>
      <c r="L21" s="225"/>
      <c r="M21" s="225"/>
      <c r="N21" s="217"/>
      <c r="O21" s="217"/>
      <c r="P21" s="217"/>
      <c r="Q21" s="47">
        <f t="shared" ref="Q21:Q28" si="2">$N$21*E21*$D21+$O$21*F21*$D21+$P$21*G21*$D21</f>
        <v>0</v>
      </c>
      <c r="R21" s="155"/>
      <c r="S21" s="156"/>
      <c r="X21" s="48"/>
    </row>
    <row r="22" spans="2:24" ht="12.75" x14ac:dyDescent="0.25">
      <c r="B22" s="30" t="s">
        <v>108</v>
      </c>
      <c r="C22" s="42"/>
      <c r="D22" s="42"/>
      <c r="E22" s="46"/>
      <c r="F22" s="46"/>
      <c r="G22" s="46"/>
      <c r="H22" s="213"/>
      <c r="I22" s="213"/>
      <c r="J22" s="213"/>
      <c r="K22" s="226"/>
      <c r="L22" s="226"/>
      <c r="M22" s="226"/>
      <c r="N22" s="218"/>
      <c r="O22" s="218"/>
      <c r="P22" s="218"/>
      <c r="Q22" s="47">
        <f t="shared" si="2"/>
        <v>0</v>
      </c>
      <c r="R22" s="155"/>
      <c r="S22" s="156"/>
      <c r="X22" s="48"/>
    </row>
    <row r="23" spans="2:24" ht="12.75" x14ac:dyDescent="0.25">
      <c r="B23" s="30" t="s">
        <v>109</v>
      </c>
      <c r="C23" s="42"/>
      <c r="D23" s="42"/>
      <c r="E23" s="46"/>
      <c r="F23" s="46"/>
      <c r="G23" s="46"/>
      <c r="H23" s="213"/>
      <c r="I23" s="213"/>
      <c r="J23" s="213"/>
      <c r="K23" s="226"/>
      <c r="L23" s="226"/>
      <c r="M23" s="226"/>
      <c r="N23" s="218"/>
      <c r="O23" s="218"/>
      <c r="P23" s="218"/>
      <c r="Q23" s="47">
        <f t="shared" si="2"/>
        <v>0</v>
      </c>
      <c r="R23" s="155"/>
      <c r="S23" s="156"/>
      <c r="X23" s="48"/>
    </row>
    <row r="24" spans="2:24" ht="12.75" x14ac:dyDescent="0.25">
      <c r="B24" s="30" t="s">
        <v>114</v>
      </c>
      <c r="C24" s="42"/>
      <c r="D24" s="42"/>
      <c r="E24" s="46"/>
      <c r="F24" s="46"/>
      <c r="G24" s="46"/>
      <c r="H24" s="213"/>
      <c r="I24" s="213"/>
      <c r="J24" s="213"/>
      <c r="K24" s="226"/>
      <c r="L24" s="226"/>
      <c r="M24" s="226"/>
      <c r="N24" s="218"/>
      <c r="O24" s="218"/>
      <c r="P24" s="218"/>
      <c r="Q24" s="47">
        <f t="shared" si="2"/>
        <v>0</v>
      </c>
      <c r="R24" s="155"/>
      <c r="S24" s="156"/>
      <c r="X24" s="48"/>
    </row>
    <row r="25" spans="2:24" ht="12.75" x14ac:dyDescent="0.25">
      <c r="B25" s="30" t="s">
        <v>115</v>
      </c>
      <c r="C25" s="42"/>
      <c r="D25" s="42"/>
      <c r="E25" s="46"/>
      <c r="F25" s="46"/>
      <c r="G25" s="46"/>
      <c r="H25" s="213"/>
      <c r="I25" s="213"/>
      <c r="J25" s="213"/>
      <c r="K25" s="226"/>
      <c r="L25" s="226"/>
      <c r="M25" s="226"/>
      <c r="N25" s="218"/>
      <c r="O25" s="218"/>
      <c r="P25" s="218"/>
      <c r="Q25" s="47">
        <f t="shared" si="2"/>
        <v>0</v>
      </c>
      <c r="R25" s="155"/>
      <c r="S25" s="156"/>
      <c r="X25" s="48"/>
    </row>
    <row r="26" spans="2:24" ht="12.75" x14ac:dyDescent="0.25">
      <c r="B26" s="30" t="s">
        <v>116</v>
      </c>
      <c r="C26" s="42"/>
      <c r="D26" s="42"/>
      <c r="E26" s="46"/>
      <c r="F26" s="46"/>
      <c r="G26" s="46"/>
      <c r="H26" s="213"/>
      <c r="I26" s="213"/>
      <c r="J26" s="213"/>
      <c r="K26" s="226"/>
      <c r="L26" s="226"/>
      <c r="M26" s="226"/>
      <c r="N26" s="218"/>
      <c r="O26" s="218"/>
      <c r="P26" s="218"/>
      <c r="Q26" s="47">
        <f t="shared" si="2"/>
        <v>0</v>
      </c>
      <c r="R26" s="155"/>
      <c r="S26" s="156"/>
      <c r="X26" s="48"/>
    </row>
    <row r="27" spans="2:24" ht="12.75" x14ac:dyDescent="0.25">
      <c r="B27" s="30" t="s">
        <v>117</v>
      </c>
      <c r="C27" s="42"/>
      <c r="D27" s="42"/>
      <c r="E27" s="46"/>
      <c r="F27" s="46"/>
      <c r="G27" s="46"/>
      <c r="H27" s="213"/>
      <c r="I27" s="213"/>
      <c r="J27" s="213"/>
      <c r="K27" s="226"/>
      <c r="L27" s="226"/>
      <c r="M27" s="226"/>
      <c r="N27" s="218"/>
      <c r="O27" s="218"/>
      <c r="P27" s="218"/>
      <c r="Q27" s="47">
        <f t="shared" si="2"/>
        <v>0</v>
      </c>
      <c r="R27" s="155"/>
      <c r="S27" s="156"/>
      <c r="X27" s="48"/>
    </row>
    <row r="28" spans="2:24" ht="12.75" x14ac:dyDescent="0.25">
      <c r="B28" s="30" t="s">
        <v>82</v>
      </c>
      <c r="C28" s="42"/>
      <c r="D28" s="42"/>
      <c r="E28" s="46"/>
      <c r="F28" s="46"/>
      <c r="G28" s="46"/>
      <c r="H28" s="214"/>
      <c r="I28" s="214"/>
      <c r="J28" s="214"/>
      <c r="K28" s="227"/>
      <c r="L28" s="227"/>
      <c r="M28" s="227"/>
      <c r="N28" s="219"/>
      <c r="O28" s="219"/>
      <c r="P28" s="219"/>
      <c r="Q28" s="47">
        <f t="shared" si="2"/>
        <v>0</v>
      </c>
      <c r="R28" s="155"/>
      <c r="S28" s="156"/>
      <c r="X28" s="48"/>
    </row>
    <row r="29" spans="2:24" ht="12.75" x14ac:dyDescent="0.25">
      <c r="B29" s="31" t="s">
        <v>5</v>
      </c>
      <c r="C29" s="43">
        <f>SUM(C21:C28)</f>
        <v>0</v>
      </c>
      <c r="D29" s="31"/>
      <c r="E29" s="49">
        <f>SUM(E21:E28)</f>
        <v>0</v>
      </c>
      <c r="F29" s="49">
        <f t="shared" ref="F29" si="3">SUM(F21:F28)</f>
        <v>0</v>
      </c>
      <c r="G29" s="49">
        <f t="shared" ref="G29" si="4">SUM(G21:G28)</f>
        <v>0</v>
      </c>
      <c r="H29" s="50"/>
      <c r="I29" s="50"/>
      <c r="J29" s="50"/>
      <c r="K29" s="50"/>
      <c r="L29" s="50"/>
      <c r="M29" s="50"/>
      <c r="N29" s="50"/>
      <c r="O29" s="50"/>
      <c r="P29" s="50"/>
      <c r="Q29" s="146">
        <f>SUM(Q21:Q28)</f>
        <v>0</v>
      </c>
      <c r="X29" s="48"/>
    </row>
    <row r="30" spans="2:24" ht="12.75" x14ac:dyDescent="0.25">
      <c r="B30" s="44"/>
      <c r="C30" s="45"/>
      <c r="D30" s="44"/>
      <c r="E30" s="52"/>
      <c r="H30" s="53"/>
      <c r="I30" s="53"/>
      <c r="J30" s="53"/>
      <c r="K30" s="53"/>
      <c r="L30" s="53"/>
      <c r="M30" s="53"/>
      <c r="N30" s="53"/>
      <c r="O30" s="53"/>
      <c r="P30" s="53"/>
      <c r="Q30" s="53"/>
      <c r="R30" s="54"/>
      <c r="X30" s="48"/>
    </row>
    <row r="31" spans="2:24" ht="12.75" x14ac:dyDescent="0.25">
      <c r="B31" s="44"/>
      <c r="C31" s="45"/>
      <c r="D31" s="44"/>
      <c r="E31" s="52"/>
      <c r="H31" s="53"/>
      <c r="I31" s="53"/>
      <c r="J31" s="53"/>
      <c r="K31" s="53"/>
      <c r="L31" s="53"/>
      <c r="M31" s="53"/>
      <c r="N31" s="53"/>
      <c r="O31" s="53"/>
      <c r="P31" s="53"/>
      <c r="Q31" s="53"/>
      <c r="R31" s="54"/>
      <c r="X31" s="48"/>
    </row>
    <row r="32" spans="2:24" ht="15" x14ac:dyDescent="0.25">
      <c r="B32" s="209" t="s">
        <v>433</v>
      </c>
      <c r="C32" s="210"/>
      <c r="D32" s="210"/>
      <c r="E32" s="210"/>
      <c r="F32" s="210"/>
      <c r="G32" s="210"/>
      <c r="H32" s="210"/>
      <c r="I32" s="210"/>
      <c r="J32" s="211"/>
      <c r="K32" s="53"/>
      <c r="L32" s="53"/>
      <c r="M32" s="53"/>
      <c r="N32" s="53"/>
      <c r="O32" s="53"/>
      <c r="P32" s="53"/>
      <c r="Q32" s="53"/>
      <c r="R32" s="54"/>
      <c r="X32" s="48"/>
    </row>
    <row r="33" spans="2:24" ht="25.5" x14ac:dyDescent="0.25">
      <c r="B33" s="201" t="s">
        <v>113</v>
      </c>
      <c r="C33" s="201" t="s">
        <v>265</v>
      </c>
      <c r="D33" s="201" t="s">
        <v>264</v>
      </c>
      <c r="E33" s="207" t="s">
        <v>434</v>
      </c>
      <c r="F33" s="215" t="s">
        <v>435</v>
      </c>
      <c r="G33" s="215" t="s">
        <v>105</v>
      </c>
      <c r="H33" s="157" t="s">
        <v>431</v>
      </c>
      <c r="I33" s="27" t="s">
        <v>404</v>
      </c>
      <c r="J33" s="207" t="s">
        <v>298</v>
      </c>
      <c r="K33" s="53"/>
      <c r="L33" s="53"/>
      <c r="M33" s="53"/>
      <c r="N33" s="53"/>
      <c r="O33" s="53"/>
      <c r="P33" s="53"/>
      <c r="Q33" s="53"/>
      <c r="R33" s="54"/>
      <c r="X33" s="48"/>
    </row>
    <row r="34" spans="2:24" ht="12.75" x14ac:dyDescent="0.25">
      <c r="B34" s="202"/>
      <c r="C34" s="202"/>
      <c r="D34" s="202"/>
      <c r="E34" s="208"/>
      <c r="F34" s="216"/>
      <c r="G34" s="216"/>
      <c r="H34" s="27" t="s">
        <v>268</v>
      </c>
      <c r="I34" s="27" t="s">
        <v>268</v>
      </c>
      <c r="J34" s="208"/>
      <c r="K34" s="53"/>
      <c r="L34" s="53"/>
      <c r="M34" s="53"/>
      <c r="N34" s="53"/>
      <c r="O34" s="53"/>
      <c r="P34" s="53"/>
      <c r="Q34" s="53"/>
      <c r="R34" s="54"/>
      <c r="X34" s="48"/>
    </row>
    <row r="35" spans="2:24" ht="12.75" x14ac:dyDescent="0.25">
      <c r="B35" s="30" t="s">
        <v>107</v>
      </c>
      <c r="C35" s="42"/>
      <c r="D35" s="42"/>
      <c r="E35" s="46"/>
      <c r="F35" s="217"/>
      <c r="G35" s="212">
        <v>0.1</v>
      </c>
      <c r="H35" s="225"/>
      <c r="I35" s="217"/>
      <c r="J35" s="47">
        <f>E35*(1-$F$35)*I35</f>
        <v>0</v>
      </c>
      <c r="K35" s="53"/>
      <c r="L35" s="53"/>
      <c r="M35" s="53"/>
      <c r="N35" s="53"/>
      <c r="O35" s="53"/>
      <c r="P35" s="53"/>
      <c r="Q35" s="53"/>
      <c r="R35" s="54"/>
      <c r="X35" s="48"/>
    </row>
    <row r="36" spans="2:24" ht="12.75" x14ac:dyDescent="0.25">
      <c r="B36" s="30" t="s">
        <v>108</v>
      </c>
      <c r="C36" s="42"/>
      <c r="D36" s="42"/>
      <c r="E36" s="46"/>
      <c r="F36" s="218"/>
      <c r="G36" s="213"/>
      <c r="H36" s="226"/>
      <c r="I36" s="218"/>
      <c r="J36" s="47">
        <f t="shared" ref="J36:J42" si="5">E36*(1-$F$35)*I36</f>
        <v>0</v>
      </c>
      <c r="K36" s="53"/>
      <c r="L36" s="53"/>
      <c r="M36" s="53"/>
      <c r="N36" s="53"/>
      <c r="O36" s="53"/>
      <c r="P36" s="53"/>
      <c r="Q36" s="53"/>
      <c r="R36" s="54"/>
      <c r="X36" s="48"/>
    </row>
    <row r="37" spans="2:24" ht="12.75" x14ac:dyDescent="0.25">
      <c r="B37" s="30" t="s">
        <v>109</v>
      </c>
      <c r="C37" s="42"/>
      <c r="D37" s="42"/>
      <c r="E37" s="46"/>
      <c r="F37" s="218"/>
      <c r="G37" s="213"/>
      <c r="H37" s="226"/>
      <c r="I37" s="218"/>
      <c r="J37" s="47">
        <f t="shared" si="5"/>
        <v>0</v>
      </c>
      <c r="K37" s="53"/>
      <c r="L37" s="53"/>
      <c r="M37" s="53"/>
      <c r="N37" s="53"/>
      <c r="O37" s="53"/>
      <c r="P37" s="53"/>
      <c r="Q37" s="53"/>
      <c r="R37" s="54"/>
      <c r="X37" s="48"/>
    </row>
    <row r="38" spans="2:24" ht="12.75" x14ac:dyDescent="0.25">
      <c r="B38" s="30" t="s">
        <v>114</v>
      </c>
      <c r="C38" s="42"/>
      <c r="D38" s="42"/>
      <c r="E38" s="46"/>
      <c r="F38" s="218"/>
      <c r="G38" s="213"/>
      <c r="H38" s="226"/>
      <c r="I38" s="218"/>
      <c r="J38" s="47">
        <f t="shared" si="5"/>
        <v>0</v>
      </c>
      <c r="K38" s="53"/>
      <c r="L38" s="53"/>
      <c r="M38" s="53"/>
      <c r="N38" s="53"/>
      <c r="O38" s="53"/>
      <c r="P38" s="53"/>
      <c r="Q38" s="53"/>
      <c r="R38" s="54"/>
      <c r="X38" s="48"/>
    </row>
    <row r="39" spans="2:24" ht="12.75" x14ac:dyDescent="0.25">
      <c r="B39" s="30" t="s">
        <v>115</v>
      </c>
      <c r="C39" s="42"/>
      <c r="D39" s="42"/>
      <c r="E39" s="46"/>
      <c r="F39" s="218"/>
      <c r="G39" s="213"/>
      <c r="H39" s="226"/>
      <c r="I39" s="218"/>
      <c r="J39" s="47">
        <f t="shared" si="5"/>
        <v>0</v>
      </c>
      <c r="K39" s="53"/>
      <c r="L39" s="53"/>
      <c r="M39" s="53"/>
      <c r="N39" s="53"/>
      <c r="O39" s="53"/>
      <c r="P39" s="53"/>
      <c r="Q39" s="53"/>
      <c r="R39" s="54"/>
      <c r="X39" s="48"/>
    </row>
    <row r="40" spans="2:24" ht="12.75" x14ac:dyDescent="0.25">
      <c r="B40" s="30" t="s">
        <v>116</v>
      </c>
      <c r="C40" s="42"/>
      <c r="D40" s="42"/>
      <c r="E40" s="46"/>
      <c r="F40" s="218"/>
      <c r="G40" s="213"/>
      <c r="H40" s="226"/>
      <c r="I40" s="218"/>
      <c r="J40" s="47">
        <f t="shared" si="5"/>
        <v>0</v>
      </c>
      <c r="K40" s="53"/>
      <c r="L40" s="53"/>
      <c r="M40" s="53"/>
      <c r="N40" s="53"/>
      <c r="O40" s="53"/>
      <c r="P40" s="53"/>
      <c r="Q40" s="53"/>
      <c r="R40" s="54"/>
      <c r="X40" s="48"/>
    </row>
    <row r="41" spans="2:24" ht="12.75" x14ac:dyDescent="0.25">
      <c r="B41" s="30" t="s">
        <v>117</v>
      </c>
      <c r="C41" s="42"/>
      <c r="D41" s="42"/>
      <c r="E41" s="46"/>
      <c r="F41" s="218"/>
      <c r="G41" s="213"/>
      <c r="H41" s="226"/>
      <c r="I41" s="218"/>
      <c r="J41" s="47">
        <f t="shared" si="5"/>
        <v>0</v>
      </c>
      <c r="K41" s="53"/>
      <c r="L41" s="53"/>
      <c r="M41" s="53"/>
      <c r="N41" s="53"/>
      <c r="O41" s="53"/>
      <c r="P41" s="53"/>
      <c r="Q41" s="53"/>
      <c r="R41" s="54"/>
      <c r="X41" s="48"/>
    </row>
    <row r="42" spans="2:24" ht="12.75" x14ac:dyDescent="0.25">
      <c r="B42" s="30" t="s">
        <v>82</v>
      </c>
      <c r="C42" s="42"/>
      <c r="D42" s="42"/>
      <c r="E42" s="46"/>
      <c r="F42" s="219"/>
      <c r="G42" s="214"/>
      <c r="H42" s="227"/>
      <c r="I42" s="219"/>
      <c r="J42" s="47">
        <f t="shared" si="5"/>
        <v>0</v>
      </c>
      <c r="K42" s="53"/>
      <c r="L42" s="53"/>
      <c r="M42" s="53"/>
      <c r="N42" s="53"/>
      <c r="O42" s="53"/>
      <c r="P42" s="53"/>
      <c r="Q42" s="53"/>
      <c r="R42" s="54"/>
      <c r="X42" s="48"/>
    </row>
    <row r="43" spans="2:24" ht="12.75" x14ac:dyDescent="0.25">
      <c r="B43" s="31" t="s">
        <v>5</v>
      </c>
      <c r="C43" s="43">
        <f>SUM(C35:C42)</f>
        <v>0</v>
      </c>
      <c r="D43" s="31"/>
      <c r="E43" s="49"/>
      <c r="F43" s="49"/>
      <c r="G43" s="49"/>
      <c r="H43" s="50"/>
      <c r="I43" s="50"/>
      <c r="J43" s="146">
        <f>SUM(J35:J42)</f>
        <v>0</v>
      </c>
      <c r="K43" s="53"/>
      <c r="L43" s="53"/>
      <c r="M43" s="53"/>
      <c r="N43" s="53"/>
      <c r="O43" s="53"/>
      <c r="P43" s="53"/>
      <c r="Q43" s="53"/>
      <c r="R43" s="54"/>
      <c r="X43" s="48"/>
    </row>
    <row r="44" spans="2:24" ht="13.5" thickBot="1" x14ac:dyDescent="0.3">
      <c r="B44" s="44"/>
      <c r="C44" s="45"/>
      <c r="D44" s="44"/>
      <c r="E44" s="52"/>
      <c r="H44" s="53"/>
      <c r="I44" s="53"/>
      <c r="J44" s="53"/>
      <c r="K44" s="53"/>
      <c r="L44" s="53"/>
      <c r="M44" s="53"/>
      <c r="N44" s="53"/>
      <c r="O44" s="53"/>
      <c r="P44" s="53"/>
      <c r="Q44" s="53"/>
      <c r="R44" s="54"/>
      <c r="X44" s="48"/>
    </row>
    <row r="45" spans="2:24" ht="24.75" thickBot="1" x14ac:dyDescent="0.3">
      <c r="B45" s="44"/>
      <c r="C45" s="45"/>
      <c r="D45" s="44"/>
      <c r="E45" s="52"/>
      <c r="F45" s="44" t="s">
        <v>424</v>
      </c>
      <c r="G45" s="268">
        <v>0.22</v>
      </c>
      <c r="H45" s="53"/>
      <c r="I45" s="53"/>
      <c r="J45" s="53"/>
      <c r="K45" s="53"/>
      <c r="L45" s="53"/>
      <c r="M45" s="53"/>
      <c r="N45" s="53"/>
      <c r="O45" s="53"/>
      <c r="P45" s="53"/>
      <c r="Q45" s="53"/>
      <c r="R45" s="54"/>
      <c r="X45" s="48"/>
    </row>
    <row r="46" spans="2:24" x14ac:dyDescent="0.25">
      <c r="X46" s="48"/>
    </row>
    <row r="47" spans="2:24" ht="15" x14ac:dyDescent="0.25">
      <c r="B47" s="209" t="s">
        <v>276</v>
      </c>
      <c r="C47" s="210"/>
      <c r="D47" s="210"/>
      <c r="E47" s="210"/>
      <c r="F47" s="210"/>
      <c r="G47" s="210"/>
      <c r="H47" s="210"/>
      <c r="I47" s="210"/>
      <c r="J47" s="210"/>
      <c r="K47" s="210"/>
      <c r="L47" s="211"/>
      <c r="X47" s="48"/>
    </row>
    <row r="48" spans="2:24" ht="14.25" x14ac:dyDescent="0.25">
      <c r="B48" s="220" t="s">
        <v>113</v>
      </c>
      <c r="C48" s="220" t="s">
        <v>265</v>
      </c>
      <c r="D48" s="220" t="s">
        <v>264</v>
      </c>
      <c r="E48" s="131" t="s">
        <v>277</v>
      </c>
      <c r="F48" s="131" t="s">
        <v>278</v>
      </c>
      <c r="G48" s="215" t="s">
        <v>105</v>
      </c>
      <c r="H48" s="230" t="s">
        <v>431</v>
      </c>
      <c r="I48" s="231"/>
      <c r="J48" s="232" t="s">
        <v>404</v>
      </c>
      <c r="K48" s="233"/>
      <c r="L48" s="207" t="s">
        <v>298</v>
      </c>
      <c r="X48" s="48"/>
    </row>
    <row r="49" spans="2:24" ht="12.75" x14ac:dyDescent="0.25">
      <c r="B49" s="202"/>
      <c r="C49" s="202"/>
      <c r="D49" s="202"/>
      <c r="E49" s="27" t="s">
        <v>267</v>
      </c>
      <c r="F49" s="27" t="s">
        <v>268</v>
      </c>
      <c r="G49" s="216"/>
      <c r="H49" s="27" t="s">
        <v>267</v>
      </c>
      <c r="I49" s="27" t="s">
        <v>268</v>
      </c>
      <c r="J49" s="27" t="s">
        <v>267</v>
      </c>
      <c r="K49" s="27" t="s">
        <v>268</v>
      </c>
      <c r="L49" s="208"/>
      <c r="O49" s="51"/>
      <c r="X49" s="48"/>
    </row>
    <row r="50" spans="2:24" ht="12.75" x14ac:dyDescent="0.25">
      <c r="B50" s="30" t="s">
        <v>107</v>
      </c>
      <c r="C50" s="42"/>
      <c r="D50" s="42"/>
      <c r="E50" s="46"/>
      <c r="F50" s="46"/>
      <c r="G50" s="212">
        <v>0.1</v>
      </c>
      <c r="H50" s="225"/>
      <c r="I50" s="225"/>
      <c r="J50" s="217"/>
      <c r="K50" s="217"/>
      <c r="L50" s="47">
        <f t="shared" ref="L50:L57" si="6">$J$50*E50*$D50+$K$50*F50*$D50</f>
        <v>0</v>
      </c>
      <c r="M50" s="155"/>
      <c r="N50" s="156"/>
      <c r="X50" s="48"/>
    </row>
    <row r="51" spans="2:24" ht="12.75" x14ac:dyDescent="0.25">
      <c r="B51" s="30" t="s">
        <v>108</v>
      </c>
      <c r="C51" s="42"/>
      <c r="D51" s="42"/>
      <c r="E51" s="46"/>
      <c r="F51" s="46"/>
      <c r="G51" s="213"/>
      <c r="H51" s="226"/>
      <c r="I51" s="226"/>
      <c r="J51" s="218"/>
      <c r="K51" s="218"/>
      <c r="L51" s="47">
        <f t="shared" si="6"/>
        <v>0</v>
      </c>
      <c r="M51" s="155"/>
      <c r="N51" s="156"/>
      <c r="X51" s="48"/>
    </row>
    <row r="52" spans="2:24" ht="12.75" x14ac:dyDescent="0.25">
      <c r="B52" s="30" t="s">
        <v>109</v>
      </c>
      <c r="C52" s="42"/>
      <c r="D52" s="42"/>
      <c r="E52" s="46"/>
      <c r="F52" s="46"/>
      <c r="G52" s="213"/>
      <c r="H52" s="226"/>
      <c r="I52" s="226"/>
      <c r="J52" s="218"/>
      <c r="K52" s="218"/>
      <c r="L52" s="47">
        <f t="shared" si="6"/>
        <v>0</v>
      </c>
      <c r="M52" s="155"/>
      <c r="N52" s="156"/>
      <c r="X52" s="48"/>
    </row>
    <row r="53" spans="2:24" ht="12.75" x14ac:dyDescent="0.25">
      <c r="B53" s="30" t="s">
        <v>114</v>
      </c>
      <c r="C53" s="42"/>
      <c r="D53" s="42"/>
      <c r="E53" s="46"/>
      <c r="F53" s="46"/>
      <c r="G53" s="213"/>
      <c r="H53" s="226"/>
      <c r="I53" s="226"/>
      <c r="J53" s="218"/>
      <c r="K53" s="218"/>
      <c r="L53" s="47">
        <f t="shared" si="6"/>
        <v>0</v>
      </c>
      <c r="M53" s="155"/>
      <c r="N53" s="156"/>
      <c r="X53" s="48"/>
    </row>
    <row r="54" spans="2:24" ht="12.75" x14ac:dyDescent="0.25">
      <c r="B54" s="30" t="s">
        <v>115</v>
      </c>
      <c r="C54" s="42"/>
      <c r="D54" s="42"/>
      <c r="E54" s="46"/>
      <c r="F54" s="46"/>
      <c r="G54" s="213"/>
      <c r="H54" s="226"/>
      <c r="I54" s="226"/>
      <c r="J54" s="218"/>
      <c r="K54" s="218"/>
      <c r="L54" s="47">
        <f t="shared" si="6"/>
        <v>0</v>
      </c>
      <c r="M54" s="155"/>
      <c r="N54" s="156"/>
      <c r="X54" s="48"/>
    </row>
    <row r="55" spans="2:24" ht="12.75" x14ac:dyDescent="0.25">
      <c r="B55" s="30" t="s">
        <v>116</v>
      </c>
      <c r="C55" s="42"/>
      <c r="D55" s="42"/>
      <c r="E55" s="46"/>
      <c r="F55" s="46"/>
      <c r="G55" s="213"/>
      <c r="H55" s="226"/>
      <c r="I55" s="226"/>
      <c r="J55" s="218"/>
      <c r="K55" s="218"/>
      <c r="L55" s="47">
        <f t="shared" si="6"/>
        <v>0</v>
      </c>
      <c r="M55" s="155"/>
      <c r="N55" s="156"/>
      <c r="X55" s="48"/>
    </row>
    <row r="56" spans="2:24" ht="12.75" x14ac:dyDescent="0.25">
      <c r="B56" s="30" t="s">
        <v>117</v>
      </c>
      <c r="C56" s="42"/>
      <c r="D56" s="42"/>
      <c r="E56" s="46"/>
      <c r="F56" s="46"/>
      <c r="G56" s="213"/>
      <c r="H56" s="226"/>
      <c r="I56" s="226"/>
      <c r="J56" s="218"/>
      <c r="K56" s="218"/>
      <c r="L56" s="47">
        <f t="shared" si="6"/>
        <v>0</v>
      </c>
      <c r="M56" s="155"/>
      <c r="N56" s="156"/>
      <c r="X56" s="48"/>
    </row>
    <row r="57" spans="2:24" ht="12.75" x14ac:dyDescent="0.25">
      <c r="B57" s="30" t="s">
        <v>82</v>
      </c>
      <c r="C57" s="42"/>
      <c r="D57" s="42"/>
      <c r="E57" s="46"/>
      <c r="F57" s="46"/>
      <c r="G57" s="214"/>
      <c r="H57" s="227"/>
      <c r="I57" s="227"/>
      <c r="J57" s="219"/>
      <c r="K57" s="219"/>
      <c r="L57" s="47">
        <f t="shared" si="6"/>
        <v>0</v>
      </c>
      <c r="M57" s="155"/>
      <c r="N57" s="156"/>
      <c r="X57" s="48"/>
    </row>
    <row r="58" spans="2:24" ht="12.75" x14ac:dyDescent="0.25">
      <c r="B58" s="31" t="s">
        <v>5</v>
      </c>
      <c r="C58" s="43">
        <f>SUM(C50:C57)</f>
        <v>0</v>
      </c>
      <c r="D58" s="31"/>
      <c r="E58" s="49">
        <f>SUM(E50:E57)</f>
        <v>0</v>
      </c>
      <c r="F58" s="49">
        <f>SUM(F50:F57)</f>
        <v>0</v>
      </c>
      <c r="G58" s="49"/>
      <c r="H58" s="50"/>
      <c r="I58" s="50"/>
      <c r="J58" s="50"/>
      <c r="K58" s="50"/>
      <c r="L58" s="146">
        <f>SUM(L50:L57)</f>
        <v>0</v>
      </c>
      <c r="X58" s="48"/>
    </row>
    <row r="59" spans="2:24" x14ac:dyDescent="0.25">
      <c r="X59" s="48"/>
    </row>
    <row r="60" spans="2:24" x14ac:dyDescent="0.25">
      <c r="X60" s="48"/>
    </row>
    <row r="61" spans="2:24" ht="15" x14ac:dyDescent="0.25">
      <c r="B61" s="209" t="s">
        <v>282</v>
      </c>
      <c r="C61" s="210"/>
      <c r="D61" s="210"/>
      <c r="E61" s="210"/>
      <c r="F61" s="210"/>
      <c r="G61" s="210"/>
      <c r="H61" s="210"/>
      <c r="I61" s="210"/>
      <c r="J61" s="210"/>
      <c r="K61" s="210"/>
      <c r="L61" s="210"/>
      <c r="M61" s="210"/>
      <c r="N61" s="210"/>
      <c r="O61" s="210"/>
      <c r="P61" s="210"/>
      <c r="Q61" s="210"/>
      <c r="R61" s="210"/>
      <c r="S61" s="210"/>
      <c r="T61" s="210"/>
      <c r="U61" s="210"/>
      <c r="V61" s="211"/>
      <c r="X61" s="48"/>
    </row>
    <row r="62" spans="2:24" x14ac:dyDescent="0.25">
      <c r="B62" s="228"/>
      <c r="C62" s="201" t="s">
        <v>105</v>
      </c>
      <c r="D62" s="201" t="s">
        <v>263</v>
      </c>
      <c r="E62" s="223" t="s">
        <v>106</v>
      </c>
      <c r="F62" s="221" t="s">
        <v>165</v>
      </c>
      <c r="G62" s="222"/>
      <c r="H62" s="222"/>
      <c r="I62" s="222"/>
      <c r="J62" s="222"/>
      <c r="K62" s="222"/>
      <c r="L62" s="222"/>
      <c r="M62" s="222"/>
      <c r="N62" s="221" t="s">
        <v>425</v>
      </c>
      <c r="O62" s="222"/>
      <c r="P62" s="222"/>
      <c r="Q62" s="222"/>
      <c r="R62" s="222"/>
      <c r="S62" s="222"/>
      <c r="T62" s="222"/>
      <c r="U62" s="224"/>
      <c r="V62" s="207" t="s">
        <v>298</v>
      </c>
    </row>
    <row r="63" spans="2:24" x14ac:dyDescent="0.25">
      <c r="B63" s="229"/>
      <c r="C63" s="202"/>
      <c r="D63" s="202"/>
      <c r="E63" s="223"/>
      <c r="F63" s="36" t="s">
        <v>157</v>
      </c>
      <c r="G63" s="36" t="s">
        <v>158</v>
      </c>
      <c r="H63" s="36" t="s">
        <v>159</v>
      </c>
      <c r="I63" s="36" t="s">
        <v>160</v>
      </c>
      <c r="J63" s="36" t="s">
        <v>161</v>
      </c>
      <c r="K63" s="36" t="s">
        <v>162</v>
      </c>
      <c r="L63" s="36" t="s">
        <v>163</v>
      </c>
      <c r="M63" s="38" t="s">
        <v>164</v>
      </c>
      <c r="N63" s="29" t="s">
        <v>157</v>
      </c>
      <c r="O63" s="29" t="s">
        <v>158</v>
      </c>
      <c r="P63" s="29" t="s">
        <v>159</v>
      </c>
      <c r="Q63" s="29" t="s">
        <v>160</v>
      </c>
      <c r="R63" s="29" t="s">
        <v>161</v>
      </c>
      <c r="S63" s="29" t="s">
        <v>162</v>
      </c>
      <c r="T63" s="29" t="s">
        <v>163</v>
      </c>
      <c r="U63" s="29" t="s">
        <v>164</v>
      </c>
      <c r="V63" s="208"/>
    </row>
    <row r="64" spans="2:24" x14ac:dyDescent="0.25">
      <c r="B64" s="30" t="s">
        <v>118</v>
      </c>
      <c r="C64" s="177">
        <v>71.38</v>
      </c>
      <c r="D64" s="56" t="s">
        <v>166</v>
      </c>
      <c r="E64" s="204"/>
      <c r="F64" s="42"/>
      <c r="G64" s="42"/>
      <c r="H64" s="42"/>
      <c r="I64" s="42"/>
      <c r="J64" s="42"/>
      <c r="K64" s="42"/>
      <c r="L64" s="42"/>
      <c r="M64" s="42"/>
      <c r="N64" s="158">
        <f>$C64*(1-$E$64)*F64</f>
        <v>0</v>
      </c>
      <c r="O64" s="158">
        <f t="shared" ref="O64:U64" si="7">$C64*(1-$E$64)*G64</f>
        <v>0</v>
      </c>
      <c r="P64" s="158">
        <f t="shared" si="7"/>
        <v>0</v>
      </c>
      <c r="Q64" s="158">
        <f t="shared" si="7"/>
        <v>0</v>
      </c>
      <c r="R64" s="158">
        <f t="shared" si="7"/>
        <v>0</v>
      </c>
      <c r="S64" s="158">
        <f t="shared" si="7"/>
        <v>0</v>
      </c>
      <c r="T64" s="158">
        <f t="shared" si="7"/>
        <v>0</v>
      </c>
      <c r="U64" s="158">
        <f t="shared" si="7"/>
        <v>0</v>
      </c>
      <c r="V64" s="159">
        <f>SUM(N64:U64)</f>
        <v>0</v>
      </c>
    </row>
    <row r="65" spans="2:22" x14ac:dyDescent="0.25">
      <c r="B65" s="30" t="s">
        <v>167</v>
      </c>
      <c r="C65" s="177">
        <v>171.49</v>
      </c>
      <c r="D65" s="56" t="s">
        <v>168</v>
      </c>
      <c r="E65" s="205"/>
      <c r="F65" s="42"/>
      <c r="G65" s="42"/>
      <c r="H65" s="42"/>
      <c r="I65" s="42"/>
      <c r="J65" s="42"/>
      <c r="K65" s="42"/>
      <c r="L65" s="42"/>
      <c r="M65" s="42"/>
      <c r="N65" s="158">
        <f t="shared" ref="N65:N76" si="8">$C65*(1-$E$64)*F65</f>
        <v>0</v>
      </c>
      <c r="O65" s="158">
        <f t="shared" ref="O65:O76" si="9">$C65*(1-$E$64)*G65</f>
        <v>0</v>
      </c>
      <c r="P65" s="158">
        <f t="shared" ref="P65:P76" si="10">$C65*(1-$E$64)*H65</f>
        <v>0</v>
      </c>
      <c r="Q65" s="158">
        <f t="shared" ref="Q65:Q76" si="11">$C65*(1-$E$64)*I65</f>
        <v>0</v>
      </c>
      <c r="R65" s="158">
        <f t="shared" ref="R65:R76" si="12">$C65*(1-$E$64)*J65</f>
        <v>0</v>
      </c>
      <c r="S65" s="158">
        <f t="shared" ref="S65:S76" si="13">$C65*(1-$E$64)*K65</f>
        <v>0</v>
      </c>
      <c r="T65" s="158">
        <f t="shared" ref="T65:T76" si="14">$C65*(1-$E$64)*L65</f>
        <v>0</v>
      </c>
      <c r="U65" s="158">
        <f t="shared" ref="U65:U76" si="15">$C65*(1-$E$64)*M65</f>
        <v>0</v>
      </c>
      <c r="V65" s="159">
        <f t="shared" ref="V65:V109" si="16">SUM(N65:U65)</f>
        <v>0</v>
      </c>
    </row>
    <row r="66" spans="2:22" x14ac:dyDescent="0.25">
      <c r="B66" s="30" t="s">
        <v>169</v>
      </c>
      <c r="C66" s="177">
        <v>461.53</v>
      </c>
      <c r="D66" s="56" t="s">
        <v>170</v>
      </c>
      <c r="E66" s="205"/>
      <c r="F66" s="42"/>
      <c r="G66" s="42"/>
      <c r="H66" s="42"/>
      <c r="I66" s="42"/>
      <c r="J66" s="42"/>
      <c r="K66" s="42"/>
      <c r="L66" s="42"/>
      <c r="M66" s="42"/>
      <c r="N66" s="158">
        <f t="shared" si="8"/>
        <v>0</v>
      </c>
      <c r="O66" s="158">
        <f t="shared" si="9"/>
        <v>0</v>
      </c>
      <c r="P66" s="158">
        <f t="shared" si="10"/>
        <v>0</v>
      </c>
      <c r="Q66" s="158">
        <f t="shared" si="11"/>
        <v>0</v>
      </c>
      <c r="R66" s="158">
        <f t="shared" si="12"/>
        <v>0</v>
      </c>
      <c r="S66" s="158">
        <f t="shared" si="13"/>
        <v>0</v>
      </c>
      <c r="T66" s="158">
        <f t="shared" si="14"/>
        <v>0</v>
      </c>
      <c r="U66" s="158">
        <f t="shared" si="15"/>
        <v>0</v>
      </c>
      <c r="V66" s="159">
        <f t="shared" si="16"/>
        <v>0</v>
      </c>
    </row>
    <row r="67" spans="2:22" x14ac:dyDescent="0.25">
      <c r="B67" s="30" t="s">
        <v>171</v>
      </c>
      <c r="C67" s="177">
        <v>361.53</v>
      </c>
      <c r="D67" s="56" t="s">
        <v>170</v>
      </c>
      <c r="E67" s="205"/>
      <c r="F67" s="42"/>
      <c r="G67" s="42"/>
      <c r="H67" s="42"/>
      <c r="I67" s="42"/>
      <c r="J67" s="42"/>
      <c r="K67" s="42"/>
      <c r="L67" s="42"/>
      <c r="M67" s="42"/>
      <c r="N67" s="158">
        <f t="shared" si="8"/>
        <v>0</v>
      </c>
      <c r="O67" s="158">
        <f t="shared" si="9"/>
        <v>0</v>
      </c>
      <c r="P67" s="158">
        <f t="shared" si="10"/>
        <v>0</v>
      </c>
      <c r="Q67" s="158">
        <f t="shared" si="11"/>
        <v>0</v>
      </c>
      <c r="R67" s="158">
        <f t="shared" si="12"/>
        <v>0</v>
      </c>
      <c r="S67" s="158">
        <f t="shared" si="13"/>
        <v>0</v>
      </c>
      <c r="T67" s="158">
        <f t="shared" si="14"/>
        <v>0</v>
      </c>
      <c r="U67" s="158">
        <f t="shared" si="15"/>
        <v>0</v>
      </c>
      <c r="V67" s="159">
        <f t="shared" si="16"/>
        <v>0</v>
      </c>
    </row>
    <row r="68" spans="2:22" x14ac:dyDescent="0.25">
      <c r="B68" s="30" t="s">
        <v>172</v>
      </c>
      <c r="C68" s="177">
        <v>333.66</v>
      </c>
      <c r="D68" s="56" t="s">
        <v>170</v>
      </c>
      <c r="E68" s="205"/>
      <c r="F68" s="42"/>
      <c r="G68" s="42"/>
      <c r="H68" s="42"/>
      <c r="I68" s="42"/>
      <c r="J68" s="42"/>
      <c r="K68" s="42"/>
      <c r="L68" s="42"/>
      <c r="M68" s="42"/>
      <c r="N68" s="158">
        <f t="shared" si="8"/>
        <v>0</v>
      </c>
      <c r="O68" s="158">
        <f t="shared" si="9"/>
        <v>0</v>
      </c>
      <c r="P68" s="158">
        <f t="shared" si="10"/>
        <v>0</v>
      </c>
      <c r="Q68" s="158">
        <f t="shared" si="11"/>
        <v>0</v>
      </c>
      <c r="R68" s="158">
        <f t="shared" si="12"/>
        <v>0</v>
      </c>
      <c r="S68" s="158">
        <f t="shared" si="13"/>
        <v>0</v>
      </c>
      <c r="T68" s="158">
        <f t="shared" si="14"/>
        <v>0</v>
      </c>
      <c r="U68" s="158">
        <f t="shared" si="15"/>
        <v>0</v>
      </c>
      <c r="V68" s="159">
        <f t="shared" si="16"/>
        <v>0</v>
      </c>
    </row>
    <row r="69" spans="2:22" x14ac:dyDescent="0.25">
      <c r="B69" s="30" t="s">
        <v>173</v>
      </c>
      <c r="C69" s="177">
        <v>233.66</v>
      </c>
      <c r="D69" s="56" t="s">
        <v>170</v>
      </c>
      <c r="E69" s="205"/>
      <c r="F69" s="42"/>
      <c r="G69" s="42"/>
      <c r="H69" s="42"/>
      <c r="I69" s="42"/>
      <c r="J69" s="42"/>
      <c r="K69" s="42"/>
      <c r="L69" s="42"/>
      <c r="M69" s="42"/>
      <c r="N69" s="158">
        <f t="shared" si="8"/>
        <v>0</v>
      </c>
      <c r="O69" s="158">
        <f t="shared" si="9"/>
        <v>0</v>
      </c>
      <c r="P69" s="158">
        <f t="shared" si="10"/>
        <v>0</v>
      </c>
      <c r="Q69" s="158">
        <f t="shared" si="11"/>
        <v>0</v>
      </c>
      <c r="R69" s="158">
        <f t="shared" si="12"/>
        <v>0</v>
      </c>
      <c r="S69" s="158">
        <f t="shared" si="13"/>
        <v>0</v>
      </c>
      <c r="T69" s="158">
        <f t="shared" si="14"/>
        <v>0</v>
      </c>
      <c r="U69" s="158">
        <f t="shared" si="15"/>
        <v>0</v>
      </c>
      <c r="V69" s="159">
        <f t="shared" si="16"/>
        <v>0</v>
      </c>
    </row>
    <row r="70" spans="2:22" x14ac:dyDescent="0.25">
      <c r="B70" s="30" t="s">
        <v>174</v>
      </c>
      <c r="C70" s="177">
        <v>120.51</v>
      </c>
      <c r="D70" s="56" t="s">
        <v>170</v>
      </c>
      <c r="E70" s="205"/>
      <c r="F70" s="42"/>
      <c r="G70" s="42"/>
      <c r="H70" s="42"/>
      <c r="I70" s="42"/>
      <c r="J70" s="42"/>
      <c r="K70" s="42"/>
      <c r="L70" s="42"/>
      <c r="M70" s="42"/>
      <c r="N70" s="158">
        <f t="shared" si="8"/>
        <v>0</v>
      </c>
      <c r="O70" s="158">
        <f t="shared" si="9"/>
        <v>0</v>
      </c>
      <c r="P70" s="158">
        <f t="shared" si="10"/>
        <v>0</v>
      </c>
      <c r="Q70" s="158">
        <f t="shared" si="11"/>
        <v>0</v>
      </c>
      <c r="R70" s="158">
        <f t="shared" si="12"/>
        <v>0</v>
      </c>
      <c r="S70" s="158">
        <f t="shared" si="13"/>
        <v>0</v>
      </c>
      <c r="T70" s="158">
        <f t="shared" si="14"/>
        <v>0</v>
      </c>
      <c r="U70" s="158">
        <f t="shared" si="15"/>
        <v>0</v>
      </c>
      <c r="V70" s="159">
        <f t="shared" si="16"/>
        <v>0</v>
      </c>
    </row>
    <row r="71" spans="2:22" x14ac:dyDescent="0.25">
      <c r="B71" s="30" t="s">
        <v>447</v>
      </c>
      <c r="C71" s="177">
        <v>103.63</v>
      </c>
      <c r="D71" s="56" t="s">
        <v>170</v>
      </c>
      <c r="E71" s="205"/>
      <c r="F71" s="42"/>
      <c r="G71" s="42"/>
      <c r="H71" s="42"/>
      <c r="I71" s="42"/>
      <c r="J71" s="42"/>
      <c r="K71" s="42"/>
      <c r="L71" s="42"/>
      <c r="M71" s="42"/>
      <c r="N71" s="158">
        <f t="shared" si="8"/>
        <v>0</v>
      </c>
      <c r="O71" s="158">
        <f t="shared" si="9"/>
        <v>0</v>
      </c>
      <c r="P71" s="158">
        <f t="shared" si="10"/>
        <v>0</v>
      </c>
      <c r="Q71" s="158">
        <f t="shared" si="11"/>
        <v>0</v>
      </c>
      <c r="R71" s="158">
        <f t="shared" si="12"/>
        <v>0</v>
      </c>
      <c r="S71" s="158">
        <f t="shared" si="13"/>
        <v>0</v>
      </c>
      <c r="T71" s="158">
        <f t="shared" si="14"/>
        <v>0</v>
      </c>
      <c r="U71" s="158">
        <f t="shared" si="15"/>
        <v>0</v>
      </c>
      <c r="V71" s="159">
        <f t="shared" si="16"/>
        <v>0</v>
      </c>
    </row>
    <row r="72" spans="2:22" x14ac:dyDescent="0.25">
      <c r="B72" s="30" t="s">
        <v>119</v>
      </c>
      <c r="C72" s="177">
        <v>197.66</v>
      </c>
      <c r="D72" s="56" t="s">
        <v>175</v>
      </c>
      <c r="E72" s="205"/>
      <c r="F72" s="42"/>
      <c r="G72" s="42"/>
      <c r="H72" s="42"/>
      <c r="I72" s="42"/>
      <c r="J72" s="42"/>
      <c r="K72" s="42"/>
      <c r="L72" s="42"/>
      <c r="M72" s="42"/>
      <c r="N72" s="158">
        <f t="shared" si="8"/>
        <v>0</v>
      </c>
      <c r="O72" s="158">
        <f t="shared" si="9"/>
        <v>0</v>
      </c>
      <c r="P72" s="158">
        <f t="shared" si="10"/>
        <v>0</v>
      </c>
      <c r="Q72" s="158">
        <f t="shared" si="11"/>
        <v>0</v>
      </c>
      <c r="R72" s="158">
        <f t="shared" si="12"/>
        <v>0</v>
      </c>
      <c r="S72" s="158">
        <f t="shared" si="13"/>
        <v>0</v>
      </c>
      <c r="T72" s="158">
        <f t="shared" si="14"/>
        <v>0</v>
      </c>
      <c r="U72" s="158">
        <f t="shared" si="15"/>
        <v>0</v>
      </c>
      <c r="V72" s="159">
        <f t="shared" si="16"/>
        <v>0</v>
      </c>
    </row>
    <row r="73" spans="2:22" x14ac:dyDescent="0.25">
      <c r="B73" s="30" t="s">
        <v>120</v>
      </c>
      <c r="C73" s="177">
        <v>55.61</v>
      </c>
      <c r="D73" s="56" t="s">
        <v>166</v>
      </c>
      <c r="E73" s="205"/>
      <c r="F73" s="42"/>
      <c r="G73" s="42"/>
      <c r="H73" s="42"/>
      <c r="I73" s="42"/>
      <c r="J73" s="42"/>
      <c r="K73" s="42"/>
      <c r="L73" s="42"/>
      <c r="M73" s="42"/>
      <c r="N73" s="158">
        <f t="shared" si="8"/>
        <v>0</v>
      </c>
      <c r="O73" s="158">
        <f t="shared" si="9"/>
        <v>0</v>
      </c>
      <c r="P73" s="158">
        <f t="shared" si="10"/>
        <v>0</v>
      </c>
      <c r="Q73" s="158">
        <f t="shared" si="11"/>
        <v>0</v>
      </c>
      <c r="R73" s="158">
        <f t="shared" si="12"/>
        <v>0</v>
      </c>
      <c r="S73" s="158">
        <f t="shared" si="13"/>
        <v>0</v>
      </c>
      <c r="T73" s="158">
        <f t="shared" si="14"/>
        <v>0</v>
      </c>
      <c r="U73" s="158">
        <f t="shared" si="15"/>
        <v>0</v>
      </c>
      <c r="V73" s="159">
        <f t="shared" si="16"/>
        <v>0</v>
      </c>
    </row>
    <row r="74" spans="2:22" x14ac:dyDescent="0.25">
      <c r="B74" s="30" t="s">
        <v>448</v>
      </c>
      <c r="C74" s="177">
        <v>701.62</v>
      </c>
      <c r="D74" s="56" t="s">
        <v>176</v>
      </c>
      <c r="E74" s="205"/>
      <c r="F74" s="42"/>
      <c r="G74" s="42"/>
      <c r="H74" s="42"/>
      <c r="I74" s="42"/>
      <c r="J74" s="42"/>
      <c r="K74" s="42"/>
      <c r="L74" s="42"/>
      <c r="M74" s="42"/>
      <c r="N74" s="158">
        <f t="shared" si="8"/>
        <v>0</v>
      </c>
      <c r="O74" s="158">
        <f t="shared" si="9"/>
        <v>0</v>
      </c>
      <c r="P74" s="158">
        <f t="shared" si="10"/>
        <v>0</v>
      </c>
      <c r="Q74" s="158">
        <f t="shared" si="11"/>
        <v>0</v>
      </c>
      <c r="R74" s="158">
        <f t="shared" si="12"/>
        <v>0</v>
      </c>
      <c r="S74" s="158">
        <f t="shared" si="13"/>
        <v>0</v>
      </c>
      <c r="T74" s="158">
        <f t="shared" si="14"/>
        <v>0</v>
      </c>
      <c r="U74" s="158">
        <f t="shared" si="15"/>
        <v>0</v>
      </c>
      <c r="V74" s="159">
        <f t="shared" si="16"/>
        <v>0</v>
      </c>
    </row>
    <row r="75" spans="2:22" ht="24" x14ac:dyDescent="0.25">
      <c r="B75" s="30" t="s">
        <v>449</v>
      </c>
      <c r="C75" s="177">
        <v>222.48</v>
      </c>
      <c r="D75" s="56" t="s">
        <v>177</v>
      </c>
      <c r="E75" s="205"/>
      <c r="F75" s="42"/>
      <c r="G75" s="42"/>
      <c r="H75" s="42"/>
      <c r="I75" s="42"/>
      <c r="J75" s="42"/>
      <c r="K75" s="42"/>
      <c r="L75" s="42"/>
      <c r="M75" s="42"/>
      <c r="N75" s="158">
        <f t="shared" si="8"/>
        <v>0</v>
      </c>
      <c r="O75" s="158">
        <f t="shared" si="9"/>
        <v>0</v>
      </c>
      <c r="P75" s="158">
        <f t="shared" si="10"/>
        <v>0</v>
      </c>
      <c r="Q75" s="158">
        <f t="shared" si="11"/>
        <v>0</v>
      </c>
      <c r="R75" s="158">
        <f t="shared" si="12"/>
        <v>0</v>
      </c>
      <c r="S75" s="158">
        <f t="shared" si="13"/>
        <v>0</v>
      </c>
      <c r="T75" s="158">
        <f t="shared" si="14"/>
        <v>0</v>
      </c>
      <c r="U75" s="158">
        <f t="shared" si="15"/>
        <v>0</v>
      </c>
      <c r="V75" s="159">
        <f t="shared" si="16"/>
        <v>0</v>
      </c>
    </row>
    <row r="76" spans="2:22" x14ac:dyDescent="0.25">
      <c r="B76" s="30" t="s">
        <v>121</v>
      </c>
      <c r="C76" s="177">
        <v>139.05000000000001</v>
      </c>
      <c r="D76" s="56" t="s">
        <v>178</v>
      </c>
      <c r="E76" s="205"/>
      <c r="F76" s="42"/>
      <c r="G76" s="42"/>
      <c r="H76" s="42"/>
      <c r="I76" s="42"/>
      <c r="J76" s="42"/>
      <c r="K76" s="42"/>
      <c r="L76" s="42"/>
      <c r="M76" s="42"/>
      <c r="N76" s="158">
        <f t="shared" si="8"/>
        <v>0</v>
      </c>
      <c r="O76" s="158">
        <f t="shared" si="9"/>
        <v>0</v>
      </c>
      <c r="P76" s="158">
        <f t="shared" si="10"/>
        <v>0</v>
      </c>
      <c r="Q76" s="158">
        <f t="shared" si="11"/>
        <v>0</v>
      </c>
      <c r="R76" s="158">
        <f t="shared" si="12"/>
        <v>0</v>
      </c>
      <c r="S76" s="158">
        <f t="shared" si="13"/>
        <v>0</v>
      </c>
      <c r="T76" s="158">
        <f t="shared" si="14"/>
        <v>0</v>
      </c>
      <c r="U76" s="158">
        <f t="shared" si="15"/>
        <v>0</v>
      </c>
      <c r="V76" s="159">
        <f t="shared" si="16"/>
        <v>0</v>
      </c>
    </row>
    <row r="77" spans="2:22" x14ac:dyDescent="0.25">
      <c r="B77" s="30" t="s">
        <v>122</v>
      </c>
      <c r="C77" s="177">
        <v>166.86</v>
      </c>
      <c r="D77" s="56" t="s">
        <v>178</v>
      </c>
      <c r="E77" s="205"/>
      <c r="F77" s="42"/>
      <c r="G77" s="42"/>
      <c r="H77" s="42"/>
      <c r="I77" s="42"/>
      <c r="J77" s="42"/>
      <c r="K77" s="42"/>
      <c r="L77" s="42"/>
      <c r="M77" s="42"/>
      <c r="N77" s="158">
        <f t="shared" ref="N77:N106" si="17">$C77*(1-$E$64)*F77</f>
        <v>0</v>
      </c>
      <c r="O77" s="158">
        <f t="shared" ref="O77:O106" si="18">$C77*(1-$E$64)*G77</f>
        <v>0</v>
      </c>
      <c r="P77" s="158">
        <f t="shared" ref="P77:P106" si="19">$C77*(1-$E$64)*H77</f>
        <v>0</v>
      </c>
      <c r="Q77" s="158">
        <f t="shared" ref="Q77:Q106" si="20">$C77*(1-$E$64)*I77</f>
        <v>0</v>
      </c>
      <c r="R77" s="158">
        <f t="shared" ref="R77:R106" si="21">$C77*(1-$E$64)*J77</f>
        <v>0</v>
      </c>
      <c r="S77" s="158">
        <f t="shared" ref="S77:S106" si="22">$C77*(1-$E$64)*K77</f>
        <v>0</v>
      </c>
      <c r="T77" s="158">
        <f t="shared" ref="T77:T106" si="23">$C77*(1-$E$64)*L77</f>
        <v>0</v>
      </c>
      <c r="U77" s="158">
        <f t="shared" ref="U77:U106" si="24">$C77*(1-$E$64)*M77</f>
        <v>0</v>
      </c>
      <c r="V77" s="159">
        <f t="shared" si="16"/>
        <v>0</v>
      </c>
    </row>
    <row r="78" spans="2:22" x14ac:dyDescent="0.25">
      <c r="B78" s="30" t="s">
        <v>179</v>
      </c>
      <c r="C78" s="177">
        <v>134.41</v>
      </c>
      <c r="D78" s="56" t="s">
        <v>180</v>
      </c>
      <c r="E78" s="205"/>
      <c r="F78" s="42"/>
      <c r="G78" s="42"/>
      <c r="H78" s="42"/>
      <c r="I78" s="42"/>
      <c r="J78" s="42"/>
      <c r="K78" s="42"/>
      <c r="L78" s="42"/>
      <c r="M78" s="42"/>
      <c r="N78" s="158">
        <f t="shared" si="17"/>
        <v>0</v>
      </c>
      <c r="O78" s="158">
        <f t="shared" si="18"/>
        <v>0</v>
      </c>
      <c r="P78" s="158">
        <f t="shared" si="19"/>
        <v>0</v>
      </c>
      <c r="Q78" s="158">
        <f t="shared" si="20"/>
        <v>0</v>
      </c>
      <c r="R78" s="158">
        <f t="shared" si="21"/>
        <v>0</v>
      </c>
      <c r="S78" s="158">
        <f t="shared" si="22"/>
        <v>0</v>
      </c>
      <c r="T78" s="158">
        <f t="shared" si="23"/>
        <v>0</v>
      </c>
      <c r="U78" s="158">
        <f t="shared" si="24"/>
        <v>0</v>
      </c>
      <c r="V78" s="159">
        <f t="shared" si="16"/>
        <v>0</v>
      </c>
    </row>
    <row r="79" spans="2:22" x14ac:dyDescent="0.25">
      <c r="B79" s="30" t="s">
        <v>123</v>
      </c>
      <c r="C79" s="177">
        <v>250.68</v>
      </c>
      <c r="D79" s="56" t="s">
        <v>181</v>
      </c>
      <c r="E79" s="205"/>
      <c r="F79" s="42"/>
      <c r="G79" s="42"/>
      <c r="H79" s="42"/>
      <c r="I79" s="42"/>
      <c r="J79" s="42"/>
      <c r="K79" s="42"/>
      <c r="L79" s="42"/>
      <c r="M79" s="42"/>
      <c r="N79" s="158">
        <f t="shared" si="17"/>
        <v>0</v>
      </c>
      <c r="O79" s="158">
        <f t="shared" si="18"/>
        <v>0</v>
      </c>
      <c r="P79" s="158">
        <f t="shared" si="19"/>
        <v>0</v>
      </c>
      <c r="Q79" s="158">
        <f t="shared" si="20"/>
        <v>0</v>
      </c>
      <c r="R79" s="158">
        <f t="shared" si="21"/>
        <v>0</v>
      </c>
      <c r="S79" s="158">
        <f t="shared" si="22"/>
        <v>0</v>
      </c>
      <c r="T79" s="158">
        <f t="shared" si="23"/>
        <v>0</v>
      </c>
      <c r="U79" s="158">
        <f t="shared" si="24"/>
        <v>0</v>
      </c>
      <c r="V79" s="159">
        <f t="shared" si="16"/>
        <v>0</v>
      </c>
    </row>
    <row r="80" spans="2:22" x14ac:dyDescent="0.25">
      <c r="B80" s="30" t="s">
        <v>450</v>
      </c>
      <c r="C80" s="177">
        <v>119.84</v>
      </c>
      <c r="D80" s="56" t="s">
        <v>182</v>
      </c>
      <c r="E80" s="205"/>
      <c r="F80" s="42"/>
      <c r="G80" s="42"/>
      <c r="H80" s="42"/>
      <c r="I80" s="42"/>
      <c r="J80" s="42"/>
      <c r="K80" s="42"/>
      <c r="L80" s="42"/>
      <c r="M80" s="42"/>
      <c r="N80" s="158">
        <f t="shared" si="17"/>
        <v>0</v>
      </c>
      <c r="O80" s="158">
        <f t="shared" si="18"/>
        <v>0</v>
      </c>
      <c r="P80" s="158">
        <f t="shared" si="19"/>
        <v>0</v>
      </c>
      <c r="Q80" s="158">
        <f t="shared" si="20"/>
        <v>0</v>
      </c>
      <c r="R80" s="158">
        <f t="shared" si="21"/>
        <v>0</v>
      </c>
      <c r="S80" s="158">
        <f t="shared" si="22"/>
        <v>0</v>
      </c>
      <c r="T80" s="158">
        <f t="shared" si="23"/>
        <v>0</v>
      </c>
      <c r="U80" s="158">
        <f t="shared" si="24"/>
        <v>0</v>
      </c>
      <c r="V80" s="159">
        <f t="shared" si="16"/>
        <v>0</v>
      </c>
    </row>
    <row r="81" spans="2:22" x14ac:dyDescent="0.25">
      <c r="B81" s="30" t="s">
        <v>451</v>
      </c>
      <c r="C81" s="177">
        <v>73.040000000000006</v>
      </c>
      <c r="D81" s="56" t="s">
        <v>183</v>
      </c>
      <c r="E81" s="205"/>
      <c r="F81" s="42"/>
      <c r="G81" s="42"/>
      <c r="H81" s="42"/>
      <c r="I81" s="42"/>
      <c r="J81" s="42"/>
      <c r="K81" s="42"/>
      <c r="L81" s="42"/>
      <c r="M81" s="42"/>
      <c r="N81" s="158">
        <f t="shared" si="17"/>
        <v>0</v>
      </c>
      <c r="O81" s="158">
        <f t="shared" si="18"/>
        <v>0</v>
      </c>
      <c r="P81" s="158">
        <f t="shared" si="19"/>
        <v>0</v>
      </c>
      <c r="Q81" s="158">
        <f t="shared" si="20"/>
        <v>0</v>
      </c>
      <c r="R81" s="158">
        <f t="shared" si="21"/>
        <v>0</v>
      </c>
      <c r="S81" s="158">
        <f t="shared" si="22"/>
        <v>0</v>
      </c>
      <c r="T81" s="158">
        <f t="shared" si="23"/>
        <v>0</v>
      </c>
      <c r="U81" s="158">
        <f t="shared" si="24"/>
        <v>0</v>
      </c>
      <c r="V81" s="159">
        <f t="shared" si="16"/>
        <v>0</v>
      </c>
    </row>
    <row r="82" spans="2:22" ht="24" x14ac:dyDescent="0.25">
      <c r="B82" s="30" t="s">
        <v>452</v>
      </c>
      <c r="C82" s="177">
        <v>39.72</v>
      </c>
      <c r="D82" s="56" t="s">
        <v>184</v>
      </c>
      <c r="E82" s="205"/>
      <c r="F82" s="42"/>
      <c r="G82" s="42"/>
      <c r="H82" s="42"/>
      <c r="I82" s="42"/>
      <c r="J82" s="42"/>
      <c r="K82" s="42"/>
      <c r="L82" s="42"/>
      <c r="M82" s="42"/>
      <c r="N82" s="158">
        <f t="shared" si="17"/>
        <v>0</v>
      </c>
      <c r="O82" s="158">
        <f t="shared" si="18"/>
        <v>0</v>
      </c>
      <c r="P82" s="158">
        <f t="shared" si="19"/>
        <v>0</v>
      </c>
      <c r="Q82" s="158">
        <f t="shared" si="20"/>
        <v>0</v>
      </c>
      <c r="R82" s="158">
        <f t="shared" si="21"/>
        <v>0</v>
      </c>
      <c r="S82" s="158">
        <f t="shared" si="22"/>
        <v>0</v>
      </c>
      <c r="T82" s="158">
        <f t="shared" si="23"/>
        <v>0</v>
      </c>
      <c r="U82" s="158">
        <f t="shared" si="24"/>
        <v>0</v>
      </c>
      <c r="V82" s="159">
        <f t="shared" si="16"/>
        <v>0</v>
      </c>
    </row>
    <row r="83" spans="2:22" ht="24" x14ac:dyDescent="0.25">
      <c r="B83" s="30" t="s">
        <v>453</v>
      </c>
      <c r="C83" s="177">
        <v>166.66</v>
      </c>
      <c r="D83" s="56" t="s">
        <v>185</v>
      </c>
      <c r="E83" s="205"/>
      <c r="F83" s="42"/>
      <c r="G83" s="42"/>
      <c r="H83" s="42"/>
      <c r="I83" s="42"/>
      <c r="J83" s="42"/>
      <c r="K83" s="42"/>
      <c r="L83" s="42"/>
      <c r="M83" s="42"/>
      <c r="N83" s="158">
        <f t="shared" si="17"/>
        <v>0</v>
      </c>
      <c r="O83" s="158">
        <f t="shared" si="18"/>
        <v>0</v>
      </c>
      <c r="P83" s="158">
        <f t="shared" si="19"/>
        <v>0</v>
      </c>
      <c r="Q83" s="158">
        <f t="shared" si="20"/>
        <v>0</v>
      </c>
      <c r="R83" s="158">
        <f t="shared" si="21"/>
        <v>0</v>
      </c>
      <c r="S83" s="158">
        <f t="shared" si="22"/>
        <v>0</v>
      </c>
      <c r="T83" s="158">
        <f t="shared" si="23"/>
        <v>0</v>
      </c>
      <c r="U83" s="158">
        <f t="shared" si="24"/>
        <v>0</v>
      </c>
      <c r="V83" s="159">
        <f t="shared" si="16"/>
        <v>0</v>
      </c>
    </row>
    <row r="84" spans="2:22" ht="24" x14ac:dyDescent="0.25">
      <c r="B84" s="30" t="s">
        <v>124</v>
      </c>
      <c r="C84" s="177">
        <v>180.83</v>
      </c>
      <c r="D84" s="56" t="s">
        <v>185</v>
      </c>
      <c r="E84" s="205"/>
      <c r="F84" s="42"/>
      <c r="G84" s="42"/>
      <c r="H84" s="42"/>
      <c r="I84" s="42"/>
      <c r="J84" s="42"/>
      <c r="K84" s="42"/>
      <c r="L84" s="42"/>
      <c r="M84" s="42"/>
      <c r="N84" s="158">
        <f t="shared" si="17"/>
        <v>0</v>
      </c>
      <c r="O84" s="158">
        <f t="shared" si="18"/>
        <v>0</v>
      </c>
      <c r="P84" s="158">
        <f t="shared" si="19"/>
        <v>0</v>
      </c>
      <c r="Q84" s="158">
        <f t="shared" si="20"/>
        <v>0</v>
      </c>
      <c r="R84" s="158">
        <f t="shared" si="21"/>
        <v>0</v>
      </c>
      <c r="S84" s="158">
        <f t="shared" si="22"/>
        <v>0</v>
      </c>
      <c r="T84" s="158">
        <f t="shared" si="23"/>
        <v>0</v>
      </c>
      <c r="U84" s="158">
        <f t="shared" si="24"/>
        <v>0</v>
      </c>
      <c r="V84" s="159">
        <f t="shared" si="16"/>
        <v>0</v>
      </c>
    </row>
    <row r="85" spans="2:22" ht="24" x14ac:dyDescent="0.25">
      <c r="B85" s="30" t="s">
        <v>186</v>
      </c>
      <c r="C85" s="177">
        <v>177.28</v>
      </c>
      <c r="D85" s="56" t="s">
        <v>185</v>
      </c>
      <c r="E85" s="205"/>
      <c r="F85" s="42"/>
      <c r="G85" s="42"/>
      <c r="H85" s="42"/>
      <c r="I85" s="42"/>
      <c r="J85" s="42"/>
      <c r="K85" s="42"/>
      <c r="L85" s="42"/>
      <c r="M85" s="42"/>
      <c r="N85" s="158">
        <f t="shared" si="17"/>
        <v>0</v>
      </c>
      <c r="O85" s="158">
        <f t="shared" si="18"/>
        <v>0</v>
      </c>
      <c r="P85" s="158">
        <f t="shared" si="19"/>
        <v>0</v>
      </c>
      <c r="Q85" s="158">
        <f t="shared" si="20"/>
        <v>0</v>
      </c>
      <c r="R85" s="158">
        <f t="shared" si="21"/>
        <v>0</v>
      </c>
      <c r="S85" s="158">
        <f t="shared" si="22"/>
        <v>0</v>
      </c>
      <c r="T85" s="158">
        <f t="shared" si="23"/>
        <v>0</v>
      </c>
      <c r="U85" s="158">
        <f t="shared" si="24"/>
        <v>0</v>
      </c>
      <c r="V85" s="159">
        <f t="shared" si="16"/>
        <v>0</v>
      </c>
    </row>
    <row r="86" spans="2:22" ht="24" x14ac:dyDescent="0.25">
      <c r="B86" s="30" t="s">
        <v>187</v>
      </c>
      <c r="C86" s="177">
        <v>61.24</v>
      </c>
      <c r="D86" s="56" t="s">
        <v>188</v>
      </c>
      <c r="E86" s="205"/>
      <c r="F86" s="42"/>
      <c r="G86" s="42"/>
      <c r="H86" s="42"/>
      <c r="I86" s="42"/>
      <c r="J86" s="42"/>
      <c r="K86" s="42"/>
      <c r="L86" s="42"/>
      <c r="M86" s="42"/>
      <c r="N86" s="158">
        <f t="shared" si="17"/>
        <v>0</v>
      </c>
      <c r="O86" s="158">
        <f t="shared" si="18"/>
        <v>0</v>
      </c>
      <c r="P86" s="158">
        <f t="shared" si="19"/>
        <v>0</v>
      </c>
      <c r="Q86" s="158">
        <f t="shared" si="20"/>
        <v>0</v>
      </c>
      <c r="R86" s="158">
        <f t="shared" si="21"/>
        <v>0</v>
      </c>
      <c r="S86" s="158">
        <f t="shared" si="22"/>
        <v>0</v>
      </c>
      <c r="T86" s="158">
        <f t="shared" si="23"/>
        <v>0</v>
      </c>
      <c r="U86" s="158">
        <f t="shared" si="24"/>
        <v>0</v>
      </c>
      <c r="V86" s="159">
        <f t="shared" si="16"/>
        <v>0</v>
      </c>
    </row>
    <row r="87" spans="2:22" ht="24" x14ac:dyDescent="0.25">
      <c r="B87" s="30" t="s">
        <v>189</v>
      </c>
      <c r="C87" s="177">
        <v>111.24</v>
      </c>
      <c r="D87" s="56" t="s">
        <v>188</v>
      </c>
      <c r="E87" s="205"/>
      <c r="F87" s="42"/>
      <c r="G87" s="42"/>
      <c r="H87" s="42"/>
      <c r="I87" s="42"/>
      <c r="J87" s="42"/>
      <c r="K87" s="42"/>
      <c r="L87" s="42"/>
      <c r="M87" s="42"/>
      <c r="N87" s="158">
        <f t="shared" si="17"/>
        <v>0</v>
      </c>
      <c r="O87" s="158">
        <f t="shared" si="18"/>
        <v>0</v>
      </c>
      <c r="P87" s="158">
        <f t="shared" si="19"/>
        <v>0</v>
      </c>
      <c r="Q87" s="158">
        <f t="shared" si="20"/>
        <v>0</v>
      </c>
      <c r="R87" s="158">
        <f t="shared" si="21"/>
        <v>0</v>
      </c>
      <c r="S87" s="158">
        <f t="shared" si="22"/>
        <v>0</v>
      </c>
      <c r="T87" s="158">
        <f t="shared" si="23"/>
        <v>0</v>
      </c>
      <c r="U87" s="158">
        <f t="shared" si="24"/>
        <v>0</v>
      </c>
      <c r="V87" s="159">
        <f t="shared" si="16"/>
        <v>0</v>
      </c>
    </row>
    <row r="88" spans="2:22" ht="24" x14ac:dyDescent="0.25">
      <c r="B88" s="30" t="s">
        <v>190</v>
      </c>
      <c r="C88" s="177">
        <v>161.24</v>
      </c>
      <c r="D88" s="56" t="s">
        <v>188</v>
      </c>
      <c r="E88" s="205"/>
      <c r="F88" s="42"/>
      <c r="G88" s="42"/>
      <c r="H88" s="42"/>
      <c r="I88" s="42"/>
      <c r="J88" s="42"/>
      <c r="K88" s="42"/>
      <c r="L88" s="42"/>
      <c r="M88" s="42"/>
      <c r="N88" s="158">
        <f t="shared" si="17"/>
        <v>0</v>
      </c>
      <c r="O88" s="158">
        <f t="shared" si="18"/>
        <v>0</v>
      </c>
      <c r="P88" s="158">
        <f t="shared" si="19"/>
        <v>0</v>
      </c>
      <c r="Q88" s="158">
        <f t="shared" si="20"/>
        <v>0</v>
      </c>
      <c r="R88" s="158">
        <f t="shared" si="21"/>
        <v>0</v>
      </c>
      <c r="S88" s="158">
        <f t="shared" si="22"/>
        <v>0</v>
      </c>
      <c r="T88" s="158">
        <f t="shared" si="23"/>
        <v>0</v>
      </c>
      <c r="U88" s="158">
        <f t="shared" si="24"/>
        <v>0</v>
      </c>
      <c r="V88" s="159">
        <f t="shared" si="16"/>
        <v>0</v>
      </c>
    </row>
    <row r="89" spans="2:22" ht="24" x14ac:dyDescent="0.25">
      <c r="B89" s="30" t="s">
        <v>454</v>
      </c>
      <c r="C89" s="177">
        <v>2</v>
      </c>
      <c r="D89" s="56" t="s">
        <v>462</v>
      </c>
      <c r="E89" s="205"/>
      <c r="F89" s="42"/>
      <c r="G89" s="42"/>
      <c r="H89" s="42"/>
      <c r="I89" s="42"/>
      <c r="J89" s="42"/>
      <c r="K89" s="42"/>
      <c r="L89" s="42"/>
      <c r="M89" s="42"/>
      <c r="N89" s="158">
        <f t="shared" si="17"/>
        <v>0</v>
      </c>
      <c r="O89" s="158">
        <f t="shared" si="18"/>
        <v>0</v>
      </c>
      <c r="P89" s="158">
        <f t="shared" si="19"/>
        <v>0</v>
      </c>
      <c r="Q89" s="158">
        <f t="shared" si="20"/>
        <v>0</v>
      </c>
      <c r="R89" s="158">
        <f t="shared" si="21"/>
        <v>0</v>
      </c>
      <c r="S89" s="158">
        <f t="shared" si="22"/>
        <v>0</v>
      </c>
      <c r="T89" s="158">
        <f t="shared" si="23"/>
        <v>0</v>
      </c>
      <c r="U89" s="158">
        <f t="shared" si="24"/>
        <v>0</v>
      </c>
      <c r="V89" s="159">
        <f t="shared" si="16"/>
        <v>0</v>
      </c>
    </row>
    <row r="90" spans="2:22" ht="24" x14ac:dyDescent="0.25">
      <c r="B90" s="30" t="s">
        <v>455</v>
      </c>
      <c r="C90" s="177">
        <v>1.28</v>
      </c>
      <c r="D90" s="56" t="s">
        <v>463</v>
      </c>
      <c r="E90" s="205"/>
      <c r="F90" s="42"/>
      <c r="G90" s="42"/>
      <c r="H90" s="42"/>
      <c r="I90" s="42"/>
      <c r="J90" s="42"/>
      <c r="K90" s="42"/>
      <c r="L90" s="42"/>
      <c r="M90" s="42"/>
      <c r="N90" s="158">
        <f t="shared" si="17"/>
        <v>0</v>
      </c>
      <c r="O90" s="158">
        <f t="shared" si="18"/>
        <v>0</v>
      </c>
      <c r="P90" s="158">
        <f t="shared" si="19"/>
        <v>0</v>
      </c>
      <c r="Q90" s="158">
        <f t="shared" si="20"/>
        <v>0</v>
      </c>
      <c r="R90" s="158">
        <f t="shared" si="21"/>
        <v>0</v>
      </c>
      <c r="S90" s="158">
        <f t="shared" si="22"/>
        <v>0</v>
      </c>
      <c r="T90" s="158">
        <f t="shared" si="23"/>
        <v>0</v>
      </c>
      <c r="U90" s="158">
        <f t="shared" si="24"/>
        <v>0</v>
      </c>
      <c r="V90" s="159">
        <f t="shared" si="16"/>
        <v>0</v>
      </c>
    </row>
    <row r="91" spans="2:22" x14ac:dyDescent="0.25">
      <c r="B91" s="30" t="s">
        <v>456</v>
      </c>
      <c r="C91" s="177">
        <v>89.08</v>
      </c>
      <c r="D91" s="56" t="s">
        <v>457</v>
      </c>
      <c r="E91" s="205"/>
      <c r="F91" s="42"/>
      <c r="G91" s="42"/>
      <c r="H91" s="42"/>
      <c r="I91" s="42"/>
      <c r="J91" s="42"/>
      <c r="K91" s="42"/>
      <c r="L91" s="42"/>
      <c r="M91" s="42"/>
      <c r="N91" s="158">
        <f t="shared" si="17"/>
        <v>0</v>
      </c>
      <c r="O91" s="158">
        <f t="shared" si="18"/>
        <v>0</v>
      </c>
      <c r="P91" s="158">
        <f t="shared" si="19"/>
        <v>0</v>
      </c>
      <c r="Q91" s="158">
        <f t="shared" si="20"/>
        <v>0</v>
      </c>
      <c r="R91" s="158">
        <f t="shared" si="21"/>
        <v>0</v>
      </c>
      <c r="S91" s="158">
        <f t="shared" si="22"/>
        <v>0</v>
      </c>
      <c r="T91" s="158">
        <f t="shared" si="23"/>
        <v>0</v>
      </c>
      <c r="U91" s="158">
        <f t="shared" si="24"/>
        <v>0</v>
      </c>
      <c r="V91" s="159">
        <f t="shared" si="16"/>
        <v>0</v>
      </c>
    </row>
    <row r="92" spans="2:22" ht="24" x14ac:dyDescent="0.25">
      <c r="B92" s="30" t="s">
        <v>458</v>
      </c>
      <c r="C92" s="177">
        <v>1</v>
      </c>
      <c r="D92" s="56" t="s">
        <v>462</v>
      </c>
      <c r="E92" s="205"/>
      <c r="F92" s="42"/>
      <c r="G92" s="42"/>
      <c r="H92" s="42"/>
      <c r="I92" s="42"/>
      <c r="J92" s="42"/>
      <c r="K92" s="42"/>
      <c r="L92" s="42"/>
      <c r="M92" s="42"/>
      <c r="N92" s="158">
        <f t="shared" si="17"/>
        <v>0</v>
      </c>
      <c r="O92" s="158">
        <f t="shared" si="18"/>
        <v>0</v>
      </c>
      <c r="P92" s="158">
        <f t="shared" si="19"/>
        <v>0</v>
      </c>
      <c r="Q92" s="158">
        <f t="shared" si="20"/>
        <v>0</v>
      </c>
      <c r="R92" s="158">
        <f t="shared" si="21"/>
        <v>0</v>
      </c>
      <c r="S92" s="158">
        <f t="shared" si="22"/>
        <v>0</v>
      </c>
      <c r="T92" s="158">
        <f t="shared" si="23"/>
        <v>0</v>
      </c>
      <c r="U92" s="158">
        <f t="shared" si="24"/>
        <v>0</v>
      </c>
      <c r="V92" s="159">
        <f t="shared" si="16"/>
        <v>0</v>
      </c>
    </row>
    <row r="93" spans="2:22" x14ac:dyDescent="0.25">
      <c r="B93" s="30" t="s">
        <v>459</v>
      </c>
      <c r="C93" s="177">
        <v>17.73</v>
      </c>
      <c r="D93" s="56" t="s">
        <v>191</v>
      </c>
      <c r="E93" s="205"/>
      <c r="F93" s="42"/>
      <c r="G93" s="42"/>
      <c r="H93" s="42"/>
      <c r="I93" s="42"/>
      <c r="J93" s="42"/>
      <c r="K93" s="42"/>
      <c r="L93" s="42"/>
      <c r="M93" s="42"/>
      <c r="N93" s="158">
        <f t="shared" si="17"/>
        <v>0</v>
      </c>
      <c r="O93" s="158">
        <f t="shared" si="18"/>
        <v>0</v>
      </c>
      <c r="P93" s="158">
        <f t="shared" si="19"/>
        <v>0</v>
      </c>
      <c r="Q93" s="158">
        <f t="shared" si="20"/>
        <v>0</v>
      </c>
      <c r="R93" s="158">
        <f t="shared" si="21"/>
        <v>0</v>
      </c>
      <c r="S93" s="158">
        <f t="shared" si="22"/>
        <v>0</v>
      </c>
      <c r="T93" s="158">
        <f t="shared" si="23"/>
        <v>0</v>
      </c>
      <c r="U93" s="158">
        <f t="shared" si="24"/>
        <v>0</v>
      </c>
      <c r="V93" s="159">
        <f t="shared" si="16"/>
        <v>0</v>
      </c>
    </row>
    <row r="94" spans="2:22" ht="24" x14ac:dyDescent="0.25">
      <c r="B94" s="30" t="s">
        <v>460</v>
      </c>
      <c r="C94" s="177">
        <v>230</v>
      </c>
      <c r="D94" s="56" t="s">
        <v>192</v>
      </c>
      <c r="E94" s="205"/>
      <c r="F94" s="42"/>
      <c r="G94" s="42"/>
      <c r="H94" s="42"/>
      <c r="I94" s="42"/>
      <c r="J94" s="42"/>
      <c r="K94" s="42"/>
      <c r="L94" s="42"/>
      <c r="M94" s="42"/>
      <c r="N94" s="158">
        <f t="shared" si="17"/>
        <v>0</v>
      </c>
      <c r="O94" s="158">
        <f t="shared" si="18"/>
        <v>0</v>
      </c>
      <c r="P94" s="158">
        <f t="shared" si="19"/>
        <v>0</v>
      </c>
      <c r="Q94" s="158">
        <f t="shared" si="20"/>
        <v>0</v>
      </c>
      <c r="R94" s="158">
        <f t="shared" si="21"/>
        <v>0</v>
      </c>
      <c r="S94" s="158">
        <f t="shared" si="22"/>
        <v>0</v>
      </c>
      <c r="T94" s="158">
        <f t="shared" si="23"/>
        <v>0</v>
      </c>
      <c r="U94" s="158">
        <f t="shared" si="24"/>
        <v>0</v>
      </c>
      <c r="V94" s="159">
        <f t="shared" si="16"/>
        <v>0</v>
      </c>
    </row>
    <row r="95" spans="2:22" x14ac:dyDescent="0.25">
      <c r="B95" s="30" t="s">
        <v>461</v>
      </c>
      <c r="C95" s="177">
        <v>260</v>
      </c>
      <c r="D95" s="56" t="s">
        <v>193</v>
      </c>
      <c r="E95" s="205"/>
      <c r="F95" s="42"/>
      <c r="G95" s="42"/>
      <c r="H95" s="42"/>
      <c r="I95" s="42"/>
      <c r="J95" s="42"/>
      <c r="K95" s="42"/>
      <c r="L95" s="42"/>
      <c r="M95" s="42"/>
      <c r="N95" s="158">
        <f t="shared" si="17"/>
        <v>0</v>
      </c>
      <c r="O95" s="158">
        <f t="shared" si="18"/>
        <v>0</v>
      </c>
      <c r="P95" s="158">
        <f t="shared" si="19"/>
        <v>0</v>
      </c>
      <c r="Q95" s="158">
        <f t="shared" si="20"/>
        <v>0</v>
      </c>
      <c r="R95" s="158">
        <f t="shared" si="21"/>
        <v>0</v>
      </c>
      <c r="S95" s="158">
        <f t="shared" si="22"/>
        <v>0</v>
      </c>
      <c r="T95" s="158">
        <f t="shared" si="23"/>
        <v>0</v>
      </c>
      <c r="U95" s="158">
        <f t="shared" si="24"/>
        <v>0</v>
      </c>
      <c r="V95" s="159">
        <f t="shared" ref="V95:V106" si="25">SUM(N95:U95)</f>
        <v>0</v>
      </c>
    </row>
    <row r="96" spans="2:22" x14ac:dyDescent="0.25">
      <c r="B96" s="30" t="s">
        <v>125</v>
      </c>
      <c r="C96" s="177">
        <v>5.97</v>
      </c>
      <c r="D96" s="56" t="s">
        <v>194</v>
      </c>
      <c r="E96" s="205"/>
      <c r="F96" s="42"/>
      <c r="G96" s="42"/>
      <c r="H96" s="42"/>
      <c r="I96" s="42"/>
      <c r="J96" s="42"/>
      <c r="K96" s="42"/>
      <c r="L96" s="42"/>
      <c r="M96" s="42"/>
      <c r="N96" s="158">
        <f t="shared" si="17"/>
        <v>0</v>
      </c>
      <c r="O96" s="158">
        <f t="shared" si="18"/>
        <v>0</v>
      </c>
      <c r="P96" s="158">
        <f t="shared" si="19"/>
        <v>0</v>
      </c>
      <c r="Q96" s="158">
        <f t="shared" si="20"/>
        <v>0</v>
      </c>
      <c r="R96" s="158">
        <f t="shared" si="21"/>
        <v>0</v>
      </c>
      <c r="S96" s="158">
        <f t="shared" si="22"/>
        <v>0</v>
      </c>
      <c r="T96" s="158">
        <f t="shared" si="23"/>
        <v>0</v>
      </c>
      <c r="U96" s="158">
        <f t="shared" si="24"/>
        <v>0</v>
      </c>
      <c r="V96" s="159">
        <f t="shared" si="25"/>
        <v>0</v>
      </c>
    </row>
    <row r="97" spans="2:24" x14ac:dyDescent="0.25">
      <c r="B97" s="30" t="s">
        <v>126</v>
      </c>
      <c r="C97" s="177">
        <v>8.27</v>
      </c>
      <c r="D97" s="56" t="s">
        <v>194</v>
      </c>
      <c r="E97" s="205"/>
      <c r="F97" s="42"/>
      <c r="G97" s="42"/>
      <c r="H97" s="42"/>
      <c r="I97" s="42"/>
      <c r="J97" s="42"/>
      <c r="K97" s="42"/>
      <c r="L97" s="42"/>
      <c r="M97" s="42"/>
      <c r="N97" s="158">
        <f t="shared" si="17"/>
        <v>0</v>
      </c>
      <c r="O97" s="158">
        <f t="shared" si="18"/>
        <v>0</v>
      </c>
      <c r="P97" s="158">
        <f t="shared" si="19"/>
        <v>0</v>
      </c>
      <c r="Q97" s="158">
        <f t="shared" si="20"/>
        <v>0</v>
      </c>
      <c r="R97" s="158">
        <f t="shared" si="21"/>
        <v>0</v>
      </c>
      <c r="S97" s="158">
        <f t="shared" si="22"/>
        <v>0</v>
      </c>
      <c r="T97" s="158">
        <f t="shared" si="23"/>
        <v>0</v>
      </c>
      <c r="U97" s="158">
        <f t="shared" si="24"/>
        <v>0</v>
      </c>
      <c r="V97" s="159">
        <f t="shared" si="25"/>
        <v>0</v>
      </c>
    </row>
    <row r="98" spans="2:24" x14ac:dyDescent="0.25">
      <c r="B98" s="30" t="s">
        <v>127</v>
      </c>
      <c r="C98" s="177">
        <v>11.06</v>
      </c>
      <c r="D98" s="56" t="s">
        <v>194</v>
      </c>
      <c r="E98" s="205"/>
      <c r="F98" s="42"/>
      <c r="G98" s="42"/>
      <c r="H98" s="42"/>
      <c r="I98" s="42"/>
      <c r="J98" s="42"/>
      <c r="K98" s="42"/>
      <c r="L98" s="42"/>
      <c r="M98" s="42"/>
      <c r="N98" s="158">
        <f t="shared" si="17"/>
        <v>0</v>
      </c>
      <c r="O98" s="158">
        <f t="shared" si="18"/>
        <v>0</v>
      </c>
      <c r="P98" s="158">
        <f t="shared" si="19"/>
        <v>0</v>
      </c>
      <c r="Q98" s="158">
        <f t="shared" si="20"/>
        <v>0</v>
      </c>
      <c r="R98" s="158">
        <f t="shared" si="21"/>
        <v>0</v>
      </c>
      <c r="S98" s="158">
        <f t="shared" si="22"/>
        <v>0</v>
      </c>
      <c r="T98" s="158">
        <f t="shared" si="23"/>
        <v>0</v>
      </c>
      <c r="U98" s="158">
        <f t="shared" si="24"/>
        <v>0</v>
      </c>
      <c r="V98" s="159">
        <f t="shared" si="25"/>
        <v>0</v>
      </c>
    </row>
    <row r="99" spans="2:24" ht="24" x14ac:dyDescent="0.25">
      <c r="B99" s="30" t="s">
        <v>128</v>
      </c>
      <c r="C99" s="177">
        <v>433.83</v>
      </c>
      <c r="D99" s="56" t="s">
        <v>195</v>
      </c>
      <c r="E99" s="205"/>
      <c r="F99" s="42"/>
      <c r="G99" s="42"/>
      <c r="H99" s="42"/>
      <c r="I99" s="42"/>
      <c r="J99" s="42"/>
      <c r="K99" s="42"/>
      <c r="L99" s="42"/>
      <c r="M99" s="42"/>
      <c r="N99" s="158">
        <f t="shared" si="17"/>
        <v>0</v>
      </c>
      <c r="O99" s="158">
        <f t="shared" si="18"/>
        <v>0</v>
      </c>
      <c r="P99" s="158">
        <f t="shared" si="19"/>
        <v>0</v>
      </c>
      <c r="Q99" s="158">
        <f t="shared" si="20"/>
        <v>0</v>
      </c>
      <c r="R99" s="158">
        <f t="shared" si="21"/>
        <v>0</v>
      </c>
      <c r="S99" s="158">
        <f t="shared" si="22"/>
        <v>0</v>
      </c>
      <c r="T99" s="158">
        <f t="shared" si="23"/>
        <v>0</v>
      </c>
      <c r="U99" s="158">
        <f t="shared" si="24"/>
        <v>0</v>
      </c>
      <c r="V99" s="159">
        <f t="shared" si="25"/>
        <v>0</v>
      </c>
    </row>
    <row r="100" spans="2:24" x14ac:dyDescent="0.25">
      <c r="B100" s="30" t="s">
        <v>129</v>
      </c>
      <c r="C100" s="177">
        <v>111.24</v>
      </c>
      <c r="D100" s="56" t="s">
        <v>196</v>
      </c>
      <c r="E100" s="205"/>
      <c r="F100" s="42"/>
      <c r="G100" s="42"/>
      <c r="H100" s="42"/>
      <c r="I100" s="42"/>
      <c r="J100" s="42"/>
      <c r="K100" s="42"/>
      <c r="L100" s="42"/>
      <c r="M100" s="42"/>
      <c r="N100" s="158">
        <f t="shared" si="17"/>
        <v>0</v>
      </c>
      <c r="O100" s="158">
        <f t="shared" si="18"/>
        <v>0</v>
      </c>
      <c r="P100" s="158">
        <f t="shared" si="19"/>
        <v>0</v>
      </c>
      <c r="Q100" s="158">
        <f t="shared" si="20"/>
        <v>0</v>
      </c>
      <c r="R100" s="158">
        <f t="shared" si="21"/>
        <v>0</v>
      </c>
      <c r="S100" s="158">
        <f t="shared" si="22"/>
        <v>0</v>
      </c>
      <c r="T100" s="158">
        <f t="shared" si="23"/>
        <v>0</v>
      </c>
      <c r="U100" s="158">
        <f t="shared" si="24"/>
        <v>0</v>
      </c>
      <c r="V100" s="159">
        <f t="shared" si="25"/>
        <v>0</v>
      </c>
    </row>
    <row r="101" spans="2:24" x14ac:dyDescent="0.25">
      <c r="B101" s="30" t="s">
        <v>464</v>
      </c>
      <c r="C101" s="177">
        <v>74.16</v>
      </c>
      <c r="D101" s="56" t="s">
        <v>196</v>
      </c>
      <c r="E101" s="205"/>
      <c r="F101" s="42"/>
      <c r="G101" s="42"/>
      <c r="H101" s="42"/>
      <c r="I101" s="42"/>
      <c r="J101" s="42"/>
      <c r="K101" s="42"/>
      <c r="L101" s="42"/>
      <c r="M101" s="42"/>
      <c r="N101" s="158">
        <f t="shared" si="17"/>
        <v>0</v>
      </c>
      <c r="O101" s="158">
        <f t="shared" si="18"/>
        <v>0</v>
      </c>
      <c r="P101" s="158">
        <f t="shared" si="19"/>
        <v>0</v>
      </c>
      <c r="Q101" s="158">
        <f t="shared" si="20"/>
        <v>0</v>
      </c>
      <c r="R101" s="158">
        <f t="shared" si="21"/>
        <v>0</v>
      </c>
      <c r="S101" s="158">
        <f t="shared" si="22"/>
        <v>0</v>
      </c>
      <c r="T101" s="158">
        <f t="shared" si="23"/>
        <v>0</v>
      </c>
      <c r="U101" s="158">
        <f t="shared" si="24"/>
        <v>0</v>
      </c>
      <c r="V101" s="159">
        <f t="shared" si="25"/>
        <v>0</v>
      </c>
    </row>
    <row r="102" spans="2:24" ht="24" x14ac:dyDescent="0.25">
      <c r="B102" s="30" t="s">
        <v>197</v>
      </c>
      <c r="C102" s="177">
        <v>0.13</v>
      </c>
      <c r="D102" s="56" t="s">
        <v>463</v>
      </c>
      <c r="E102" s="205"/>
      <c r="F102" s="42"/>
      <c r="G102" s="42"/>
      <c r="H102" s="42"/>
      <c r="I102" s="42"/>
      <c r="J102" s="42"/>
      <c r="K102" s="42"/>
      <c r="L102" s="42"/>
      <c r="M102" s="42"/>
      <c r="N102" s="158">
        <f t="shared" si="17"/>
        <v>0</v>
      </c>
      <c r="O102" s="158">
        <f t="shared" si="18"/>
        <v>0</v>
      </c>
      <c r="P102" s="158">
        <f t="shared" si="19"/>
        <v>0</v>
      </c>
      <c r="Q102" s="158">
        <f t="shared" si="20"/>
        <v>0</v>
      </c>
      <c r="R102" s="158">
        <f t="shared" si="21"/>
        <v>0</v>
      </c>
      <c r="S102" s="158">
        <f t="shared" si="22"/>
        <v>0</v>
      </c>
      <c r="T102" s="158">
        <f t="shared" si="23"/>
        <v>0</v>
      </c>
      <c r="U102" s="158">
        <f t="shared" si="24"/>
        <v>0</v>
      </c>
      <c r="V102" s="159">
        <f t="shared" si="25"/>
        <v>0</v>
      </c>
    </row>
    <row r="103" spans="2:24" ht="24" x14ac:dyDescent="0.25">
      <c r="B103" s="30" t="s">
        <v>465</v>
      </c>
      <c r="C103" s="177">
        <v>1.1200000000000001</v>
      </c>
      <c r="D103" s="56" t="s">
        <v>469</v>
      </c>
      <c r="E103" s="205"/>
      <c r="F103" s="42"/>
      <c r="G103" s="42"/>
      <c r="H103" s="42"/>
      <c r="I103" s="42"/>
      <c r="J103" s="42"/>
      <c r="K103" s="42"/>
      <c r="L103" s="42"/>
      <c r="M103" s="42"/>
      <c r="N103" s="158">
        <f t="shared" si="17"/>
        <v>0</v>
      </c>
      <c r="O103" s="158">
        <f t="shared" si="18"/>
        <v>0</v>
      </c>
      <c r="P103" s="158">
        <f t="shared" si="19"/>
        <v>0</v>
      </c>
      <c r="Q103" s="158">
        <f t="shared" si="20"/>
        <v>0</v>
      </c>
      <c r="R103" s="158">
        <f t="shared" si="21"/>
        <v>0</v>
      </c>
      <c r="S103" s="158">
        <f t="shared" si="22"/>
        <v>0</v>
      </c>
      <c r="T103" s="158">
        <f t="shared" si="23"/>
        <v>0</v>
      </c>
      <c r="U103" s="158">
        <f t="shared" si="24"/>
        <v>0</v>
      </c>
      <c r="V103" s="159">
        <f t="shared" si="25"/>
        <v>0</v>
      </c>
    </row>
    <row r="104" spans="2:24" x14ac:dyDescent="0.25">
      <c r="B104" s="30" t="s">
        <v>130</v>
      </c>
      <c r="C104" s="177">
        <v>55.61</v>
      </c>
      <c r="D104" s="56" t="s">
        <v>198</v>
      </c>
      <c r="E104" s="205"/>
      <c r="F104" s="42"/>
      <c r="G104" s="42"/>
      <c r="H104" s="42"/>
      <c r="I104" s="42"/>
      <c r="J104" s="42"/>
      <c r="K104" s="42"/>
      <c r="L104" s="42"/>
      <c r="M104" s="42"/>
      <c r="N104" s="158">
        <f t="shared" si="17"/>
        <v>0</v>
      </c>
      <c r="O104" s="158">
        <f t="shared" si="18"/>
        <v>0</v>
      </c>
      <c r="P104" s="158">
        <f t="shared" si="19"/>
        <v>0</v>
      </c>
      <c r="Q104" s="158">
        <f t="shared" si="20"/>
        <v>0</v>
      </c>
      <c r="R104" s="158">
        <f t="shared" si="21"/>
        <v>0</v>
      </c>
      <c r="S104" s="158">
        <f t="shared" si="22"/>
        <v>0</v>
      </c>
      <c r="T104" s="158">
        <f t="shared" si="23"/>
        <v>0</v>
      </c>
      <c r="U104" s="158">
        <f t="shared" si="24"/>
        <v>0</v>
      </c>
      <c r="V104" s="159">
        <f t="shared" si="25"/>
        <v>0</v>
      </c>
    </row>
    <row r="105" spans="2:24" ht="24" x14ac:dyDescent="0.25">
      <c r="B105" s="30" t="s">
        <v>199</v>
      </c>
      <c r="C105" s="177">
        <v>66.739999999999995</v>
      </c>
      <c r="D105" s="56" t="s">
        <v>200</v>
      </c>
      <c r="E105" s="205"/>
      <c r="F105" s="42"/>
      <c r="G105" s="42"/>
      <c r="H105" s="42"/>
      <c r="I105" s="42"/>
      <c r="J105" s="42"/>
      <c r="K105" s="42"/>
      <c r="L105" s="42"/>
      <c r="M105" s="42"/>
      <c r="N105" s="158">
        <f t="shared" si="17"/>
        <v>0</v>
      </c>
      <c r="O105" s="158">
        <f t="shared" si="18"/>
        <v>0</v>
      </c>
      <c r="P105" s="158">
        <f t="shared" si="19"/>
        <v>0</v>
      </c>
      <c r="Q105" s="158">
        <f t="shared" si="20"/>
        <v>0</v>
      </c>
      <c r="R105" s="158">
        <f t="shared" si="21"/>
        <v>0</v>
      </c>
      <c r="S105" s="158">
        <f t="shared" si="22"/>
        <v>0</v>
      </c>
      <c r="T105" s="158">
        <f t="shared" si="23"/>
        <v>0</v>
      </c>
      <c r="U105" s="158">
        <f t="shared" si="24"/>
        <v>0</v>
      </c>
      <c r="V105" s="159">
        <f t="shared" si="25"/>
        <v>0</v>
      </c>
    </row>
    <row r="106" spans="2:24" ht="24" x14ac:dyDescent="0.25">
      <c r="B106" s="30" t="s">
        <v>466</v>
      </c>
      <c r="C106" s="177">
        <v>24.48</v>
      </c>
      <c r="D106" s="56" t="s">
        <v>470</v>
      </c>
      <c r="E106" s="206"/>
      <c r="F106" s="42"/>
      <c r="G106" s="42"/>
      <c r="H106" s="42"/>
      <c r="I106" s="42"/>
      <c r="J106" s="42"/>
      <c r="K106" s="42"/>
      <c r="L106" s="42"/>
      <c r="M106" s="42"/>
      <c r="N106" s="158">
        <f t="shared" si="17"/>
        <v>0</v>
      </c>
      <c r="O106" s="158">
        <f t="shared" si="18"/>
        <v>0</v>
      </c>
      <c r="P106" s="158">
        <f t="shared" si="19"/>
        <v>0</v>
      </c>
      <c r="Q106" s="158">
        <f t="shared" si="20"/>
        <v>0</v>
      </c>
      <c r="R106" s="158">
        <f t="shared" si="21"/>
        <v>0</v>
      </c>
      <c r="S106" s="158">
        <f t="shared" si="22"/>
        <v>0</v>
      </c>
      <c r="T106" s="158">
        <f t="shared" si="23"/>
        <v>0</v>
      </c>
      <c r="U106" s="158">
        <f t="shared" si="24"/>
        <v>0</v>
      </c>
      <c r="V106" s="159">
        <f t="shared" si="25"/>
        <v>0</v>
      </c>
    </row>
    <row r="107" spans="2:24" x14ac:dyDescent="0.25">
      <c r="B107" s="30" t="s">
        <v>471</v>
      </c>
      <c r="C107" s="55" t="s">
        <v>46</v>
      </c>
      <c r="D107" s="56"/>
      <c r="E107" s="269"/>
      <c r="F107" s="42"/>
      <c r="G107" s="42"/>
      <c r="H107" s="42"/>
      <c r="I107" s="42"/>
      <c r="J107" s="42"/>
      <c r="K107" s="42"/>
      <c r="L107" s="42"/>
      <c r="M107" s="42"/>
      <c r="N107" s="158"/>
      <c r="O107" s="158"/>
      <c r="P107" s="158"/>
      <c r="Q107" s="158"/>
      <c r="R107" s="158"/>
      <c r="S107" s="158"/>
      <c r="T107" s="158"/>
      <c r="U107" s="158"/>
      <c r="V107" s="159">
        <f t="shared" si="16"/>
        <v>0</v>
      </c>
    </row>
    <row r="108" spans="2:24" x14ac:dyDescent="0.25">
      <c r="B108" s="30" t="s">
        <v>467</v>
      </c>
      <c r="C108" s="55" t="s">
        <v>46</v>
      </c>
      <c r="D108" s="56"/>
      <c r="E108" s="269"/>
      <c r="F108" s="42"/>
      <c r="G108" s="42"/>
      <c r="H108" s="42"/>
      <c r="I108" s="42"/>
      <c r="J108" s="42"/>
      <c r="K108" s="42"/>
      <c r="L108" s="42"/>
      <c r="M108" s="42"/>
      <c r="N108" s="158"/>
      <c r="O108" s="158"/>
      <c r="P108" s="158"/>
      <c r="Q108" s="158"/>
      <c r="R108" s="158"/>
      <c r="S108" s="158"/>
      <c r="T108" s="158"/>
      <c r="U108" s="158"/>
      <c r="V108" s="159">
        <f t="shared" si="16"/>
        <v>0</v>
      </c>
    </row>
    <row r="109" spans="2:24" ht="24" x14ac:dyDescent="0.25">
      <c r="B109" s="30" t="s">
        <v>468</v>
      </c>
      <c r="C109" s="55" t="s">
        <v>46</v>
      </c>
      <c r="D109" s="56"/>
      <c r="E109" s="269"/>
      <c r="F109" s="42"/>
      <c r="G109" s="42"/>
      <c r="H109" s="42"/>
      <c r="I109" s="42"/>
      <c r="J109" s="42"/>
      <c r="K109" s="42"/>
      <c r="L109" s="42"/>
      <c r="M109" s="42"/>
      <c r="N109" s="158"/>
      <c r="O109" s="158"/>
      <c r="P109" s="158"/>
      <c r="Q109" s="158"/>
      <c r="R109" s="158"/>
      <c r="S109" s="158"/>
      <c r="T109" s="158"/>
      <c r="U109" s="158"/>
      <c r="V109" s="159">
        <f t="shared" si="16"/>
        <v>0</v>
      </c>
    </row>
    <row r="110" spans="2:24" x14ac:dyDescent="0.25">
      <c r="B110" s="31" t="s">
        <v>5</v>
      </c>
      <c r="C110" s="31"/>
      <c r="D110" s="31"/>
      <c r="E110" s="31"/>
      <c r="F110" s="31"/>
      <c r="G110" s="31"/>
      <c r="H110" s="31"/>
      <c r="I110" s="31"/>
      <c r="J110" s="31"/>
      <c r="K110" s="31"/>
      <c r="L110" s="31"/>
      <c r="M110" s="31"/>
      <c r="N110" s="31">
        <f t="shared" ref="N110:V110" si="26">SUM(N64:N109)</f>
        <v>0</v>
      </c>
      <c r="O110" s="31">
        <f t="shared" si="26"/>
        <v>0</v>
      </c>
      <c r="P110" s="31">
        <f t="shared" si="26"/>
        <v>0</v>
      </c>
      <c r="Q110" s="31">
        <f t="shared" si="26"/>
        <v>0</v>
      </c>
      <c r="R110" s="31">
        <f t="shared" si="26"/>
        <v>0</v>
      </c>
      <c r="S110" s="31">
        <f t="shared" si="26"/>
        <v>0</v>
      </c>
      <c r="T110" s="31">
        <f t="shared" si="26"/>
        <v>0</v>
      </c>
      <c r="U110" s="31">
        <f t="shared" si="26"/>
        <v>0</v>
      </c>
      <c r="V110" s="161">
        <f t="shared" si="26"/>
        <v>0</v>
      </c>
    </row>
    <row r="111" spans="2:24" x14ac:dyDescent="0.25">
      <c r="X111" s="48"/>
    </row>
    <row r="112" spans="2:24" x14ac:dyDescent="0.25">
      <c r="X112" s="48"/>
    </row>
    <row r="113" spans="2:24" ht="15" x14ac:dyDescent="0.25">
      <c r="B113" s="234" t="s">
        <v>269</v>
      </c>
      <c r="C113" s="234"/>
      <c r="D113" s="234"/>
      <c r="E113" s="234"/>
      <c r="F113" s="234"/>
      <c r="G113" s="234"/>
      <c r="H113" s="234"/>
      <c r="I113" s="234"/>
      <c r="J113" s="234"/>
      <c r="K113" s="234"/>
      <c r="L113" s="234"/>
      <c r="M113" s="234"/>
      <c r="N113" s="234"/>
      <c r="O113" s="234"/>
      <c r="P113" s="234"/>
      <c r="Q113" s="234"/>
      <c r="R113" s="234"/>
      <c r="S113" s="234"/>
      <c r="T113" s="234"/>
      <c r="U113" s="234"/>
      <c r="V113" s="234"/>
      <c r="X113" s="48"/>
    </row>
    <row r="114" spans="2:24" x14ac:dyDescent="0.25">
      <c r="B114" s="39"/>
      <c r="C114" s="201" t="s">
        <v>105</v>
      </c>
      <c r="D114" s="201" t="s">
        <v>263</v>
      </c>
      <c r="E114" s="223" t="s">
        <v>106</v>
      </c>
      <c r="F114" s="221" t="s">
        <v>165</v>
      </c>
      <c r="G114" s="222"/>
      <c r="H114" s="222"/>
      <c r="I114" s="222"/>
      <c r="J114" s="222"/>
      <c r="K114" s="222"/>
      <c r="L114" s="222"/>
      <c r="M114" s="222"/>
      <c r="N114" s="221" t="s">
        <v>425</v>
      </c>
      <c r="O114" s="222"/>
      <c r="P114" s="222"/>
      <c r="Q114" s="222"/>
      <c r="R114" s="222"/>
      <c r="S114" s="222"/>
      <c r="T114" s="222"/>
      <c r="U114" s="224"/>
      <c r="V114" s="207" t="s">
        <v>298</v>
      </c>
    </row>
    <row r="115" spans="2:24" x14ac:dyDescent="0.25">
      <c r="B115" s="40"/>
      <c r="C115" s="202"/>
      <c r="D115" s="202"/>
      <c r="E115" s="223"/>
      <c r="F115" s="36" t="s">
        <v>157</v>
      </c>
      <c r="G115" s="36" t="s">
        <v>158</v>
      </c>
      <c r="H115" s="36" t="s">
        <v>159</v>
      </c>
      <c r="I115" s="36" t="s">
        <v>160</v>
      </c>
      <c r="J115" s="36" t="s">
        <v>161</v>
      </c>
      <c r="K115" s="36" t="s">
        <v>162</v>
      </c>
      <c r="L115" s="36" t="s">
        <v>163</v>
      </c>
      <c r="M115" s="38" t="s">
        <v>164</v>
      </c>
      <c r="N115" s="29" t="s">
        <v>157</v>
      </c>
      <c r="O115" s="29" t="s">
        <v>158</v>
      </c>
      <c r="P115" s="29" t="s">
        <v>159</v>
      </c>
      <c r="Q115" s="29" t="s">
        <v>160</v>
      </c>
      <c r="R115" s="29" t="s">
        <v>161</v>
      </c>
      <c r="S115" s="29" t="s">
        <v>162</v>
      </c>
      <c r="T115" s="29" t="s">
        <v>163</v>
      </c>
      <c r="U115" s="29" t="s">
        <v>164</v>
      </c>
      <c r="V115" s="208"/>
    </row>
    <row r="116" spans="2:24" x14ac:dyDescent="0.25">
      <c r="B116" s="30" t="s">
        <v>131</v>
      </c>
      <c r="C116" s="177">
        <v>71.38</v>
      </c>
      <c r="D116" s="56" t="s">
        <v>166</v>
      </c>
      <c r="E116" s="204"/>
      <c r="F116" s="42"/>
      <c r="G116" s="42"/>
      <c r="H116" s="42"/>
      <c r="I116" s="42"/>
      <c r="J116" s="42"/>
      <c r="K116" s="42"/>
      <c r="L116" s="42"/>
      <c r="M116" s="42"/>
      <c r="N116" s="158">
        <f>$C116*(1-$E$116)*F116</f>
        <v>0</v>
      </c>
      <c r="O116" s="158">
        <f t="shared" ref="O116:U116" si="27">$C116*(1-$E$116)*G116</f>
        <v>0</v>
      </c>
      <c r="P116" s="158">
        <f t="shared" si="27"/>
        <v>0</v>
      </c>
      <c r="Q116" s="158">
        <f t="shared" si="27"/>
        <v>0</v>
      </c>
      <c r="R116" s="158">
        <f t="shared" si="27"/>
        <v>0</v>
      </c>
      <c r="S116" s="158">
        <f t="shared" si="27"/>
        <v>0</v>
      </c>
      <c r="T116" s="158">
        <f t="shared" si="27"/>
        <v>0</v>
      </c>
      <c r="U116" s="158">
        <f t="shared" si="27"/>
        <v>0</v>
      </c>
      <c r="V116" s="159">
        <f>SUM(N116:U116)</f>
        <v>0</v>
      </c>
    </row>
    <row r="117" spans="2:24" x14ac:dyDescent="0.25">
      <c r="B117" s="30" t="s">
        <v>201</v>
      </c>
      <c r="C117" s="177">
        <v>1025.6099999999999</v>
      </c>
      <c r="D117" s="56" t="s">
        <v>202</v>
      </c>
      <c r="E117" s="205"/>
      <c r="F117" s="42"/>
      <c r="G117" s="42"/>
      <c r="H117" s="42"/>
      <c r="I117" s="42"/>
      <c r="J117" s="42"/>
      <c r="K117" s="42"/>
      <c r="L117" s="42"/>
      <c r="M117" s="42"/>
      <c r="N117" s="158">
        <f t="shared" ref="N117:N128" si="28">$C117*(1-$E$116)*F117</f>
        <v>0</v>
      </c>
      <c r="O117" s="158">
        <f t="shared" ref="O117:O128" si="29">$C117*(1-$E$116)*G117</f>
        <v>0</v>
      </c>
      <c r="P117" s="158">
        <f t="shared" ref="P117:P128" si="30">$C117*(1-$E$116)*H117</f>
        <v>0</v>
      </c>
      <c r="Q117" s="158">
        <f t="shared" ref="Q117:Q128" si="31">$C117*(1-$E$116)*I117</f>
        <v>0</v>
      </c>
      <c r="R117" s="158">
        <f t="shared" ref="R117:R128" si="32">$C117*(1-$E$116)*J117</f>
        <v>0</v>
      </c>
      <c r="S117" s="158">
        <f t="shared" ref="S117:S128" si="33">$C117*(1-$E$116)*K117</f>
        <v>0</v>
      </c>
      <c r="T117" s="158">
        <f t="shared" ref="T117:T128" si="34">$C117*(1-$E$116)*L117</f>
        <v>0</v>
      </c>
      <c r="U117" s="158">
        <f t="shared" ref="U117:U128" si="35">$C117*(1-$E$116)*M117</f>
        <v>0</v>
      </c>
      <c r="V117" s="159">
        <f t="shared" ref="V117:V128" si="36">SUM(N117:U117)</f>
        <v>0</v>
      </c>
    </row>
    <row r="118" spans="2:24" x14ac:dyDescent="0.25">
      <c r="B118" s="30" t="s">
        <v>203</v>
      </c>
      <c r="C118" s="177">
        <v>1000.38</v>
      </c>
      <c r="D118" s="56" t="s">
        <v>202</v>
      </c>
      <c r="E118" s="205"/>
      <c r="F118" s="42"/>
      <c r="G118" s="42"/>
      <c r="H118" s="42"/>
      <c r="I118" s="42"/>
      <c r="J118" s="42"/>
      <c r="K118" s="42"/>
      <c r="L118" s="42"/>
      <c r="M118" s="42"/>
      <c r="N118" s="158">
        <f t="shared" si="28"/>
        <v>0</v>
      </c>
      <c r="O118" s="158">
        <f t="shared" si="29"/>
        <v>0</v>
      </c>
      <c r="P118" s="158">
        <f t="shared" si="30"/>
        <v>0</v>
      </c>
      <c r="Q118" s="158">
        <f t="shared" si="31"/>
        <v>0</v>
      </c>
      <c r="R118" s="158">
        <f t="shared" si="32"/>
        <v>0</v>
      </c>
      <c r="S118" s="158">
        <f t="shared" si="33"/>
        <v>0</v>
      </c>
      <c r="T118" s="158">
        <f t="shared" si="34"/>
        <v>0</v>
      </c>
      <c r="U118" s="158">
        <f t="shared" si="35"/>
        <v>0</v>
      </c>
      <c r="V118" s="159">
        <f t="shared" si="36"/>
        <v>0</v>
      </c>
    </row>
    <row r="119" spans="2:24" x14ac:dyDescent="0.25">
      <c r="B119" s="30" t="s">
        <v>204</v>
      </c>
      <c r="C119" s="177">
        <v>1865.69</v>
      </c>
      <c r="D119" s="56" t="s">
        <v>202</v>
      </c>
      <c r="E119" s="205"/>
      <c r="F119" s="42"/>
      <c r="G119" s="42"/>
      <c r="H119" s="42"/>
      <c r="I119" s="42"/>
      <c r="J119" s="42"/>
      <c r="K119" s="42"/>
      <c r="L119" s="42"/>
      <c r="M119" s="42"/>
      <c r="N119" s="158">
        <f t="shared" si="28"/>
        <v>0</v>
      </c>
      <c r="O119" s="158">
        <f t="shared" si="29"/>
        <v>0</v>
      </c>
      <c r="P119" s="158">
        <f t="shared" si="30"/>
        <v>0</v>
      </c>
      <c r="Q119" s="158">
        <f t="shared" si="31"/>
        <v>0</v>
      </c>
      <c r="R119" s="158">
        <f t="shared" si="32"/>
        <v>0</v>
      </c>
      <c r="S119" s="158">
        <f t="shared" si="33"/>
        <v>0</v>
      </c>
      <c r="T119" s="158">
        <f t="shared" si="34"/>
        <v>0</v>
      </c>
      <c r="U119" s="158">
        <f t="shared" si="35"/>
        <v>0</v>
      </c>
      <c r="V119" s="159">
        <f t="shared" si="36"/>
        <v>0</v>
      </c>
    </row>
    <row r="120" spans="2:24" ht="24" x14ac:dyDescent="0.25">
      <c r="B120" s="30" t="s">
        <v>132</v>
      </c>
      <c r="C120" s="177">
        <v>687.82</v>
      </c>
      <c r="D120" s="56" t="s">
        <v>205</v>
      </c>
      <c r="E120" s="205"/>
      <c r="F120" s="42"/>
      <c r="G120" s="42"/>
      <c r="H120" s="42"/>
      <c r="I120" s="42"/>
      <c r="J120" s="42"/>
      <c r="K120" s="42"/>
      <c r="L120" s="42"/>
      <c r="M120" s="42"/>
      <c r="N120" s="158">
        <f t="shared" si="28"/>
        <v>0</v>
      </c>
      <c r="O120" s="158">
        <f t="shared" si="29"/>
        <v>0</v>
      </c>
      <c r="P120" s="158">
        <f t="shared" si="30"/>
        <v>0</v>
      </c>
      <c r="Q120" s="158">
        <f t="shared" si="31"/>
        <v>0</v>
      </c>
      <c r="R120" s="158">
        <f t="shared" si="32"/>
        <v>0</v>
      </c>
      <c r="S120" s="158">
        <f t="shared" si="33"/>
        <v>0</v>
      </c>
      <c r="T120" s="158">
        <f t="shared" si="34"/>
        <v>0</v>
      </c>
      <c r="U120" s="158">
        <f t="shared" si="35"/>
        <v>0</v>
      </c>
      <c r="V120" s="159">
        <f t="shared" si="36"/>
        <v>0</v>
      </c>
    </row>
    <row r="121" spans="2:24" ht="24" x14ac:dyDescent="0.25">
      <c r="B121" s="30" t="s">
        <v>133</v>
      </c>
      <c r="C121" s="177">
        <v>71.38</v>
      </c>
      <c r="D121" s="56" t="s">
        <v>206</v>
      </c>
      <c r="E121" s="205"/>
      <c r="F121" s="42"/>
      <c r="G121" s="42"/>
      <c r="H121" s="42"/>
      <c r="I121" s="42"/>
      <c r="J121" s="42"/>
      <c r="K121" s="42"/>
      <c r="L121" s="42"/>
      <c r="M121" s="42"/>
      <c r="N121" s="158">
        <f t="shared" si="28"/>
        <v>0</v>
      </c>
      <c r="O121" s="158">
        <f t="shared" si="29"/>
        <v>0</v>
      </c>
      <c r="P121" s="158">
        <f t="shared" si="30"/>
        <v>0</v>
      </c>
      <c r="Q121" s="158">
        <f t="shared" si="31"/>
        <v>0</v>
      </c>
      <c r="R121" s="158">
        <f t="shared" si="32"/>
        <v>0</v>
      </c>
      <c r="S121" s="158">
        <f t="shared" si="33"/>
        <v>0</v>
      </c>
      <c r="T121" s="158">
        <f t="shared" si="34"/>
        <v>0</v>
      </c>
      <c r="U121" s="158">
        <f t="shared" si="35"/>
        <v>0</v>
      </c>
      <c r="V121" s="159">
        <f t="shared" si="36"/>
        <v>0</v>
      </c>
    </row>
    <row r="122" spans="2:24" x14ac:dyDescent="0.25">
      <c r="B122" s="30" t="s">
        <v>472</v>
      </c>
      <c r="C122" s="177">
        <v>131.19</v>
      </c>
      <c r="D122" s="56" t="s">
        <v>168</v>
      </c>
      <c r="E122" s="205"/>
      <c r="F122" s="42"/>
      <c r="G122" s="42"/>
      <c r="H122" s="42"/>
      <c r="I122" s="42"/>
      <c r="J122" s="42"/>
      <c r="K122" s="42"/>
      <c r="L122" s="42"/>
      <c r="M122" s="42"/>
      <c r="N122" s="158">
        <f t="shared" si="28"/>
        <v>0</v>
      </c>
      <c r="O122" s="158">
        <f t="shared" si="29"/>
        <v>0</v>
      </c>
      <c r="P122" s="158">
        <f t="shared" si="30"/>
        <v>0</v>
      </c>
      <c r="Q122" s="158">
        <f t="shared" si="31"/>
        <v>0</v>
      </c>
      <c r="R122" s="158">
        <f t="shared" si="32"/>
        <v>0</v>
      </c>
      <c r="S122" s="158">
        <f t="shared" si="33"/>
        <v>0</v>
      </c>
      <c r="T122" s="158">
        <f t="shared" si="34"/>
        <v>0</v>
      </c>
      <c r="U122" s="158">
        <f t="shared" si="35"/>
        <v>0</v>
      </c>
      <c r="V122" s="159">
        <f t="shared" si="36"/>
        <v>0</v>
      </c>
    </row>
    <row r="123" spans="2:24" x14ac:dyDescent="0.25">
      <c r="B123" s="30" t="s">
        <v>473</v>
      </c>
      <c r="C123" s="177">
        <v>1232.8499999999999</v>
      </c>
      <c r="D123" s="56" t="s">
        <v>207</v>
      </c>
      <c r="E123" s="205"/>
      <c r="F123" s="42"/>
      <c r="G123" s="42"/>
      <c r="H123" s="42"/>
      <c r="I123" s="42"/>
      <c r="J123" s="42"/>
      <c r="K123" s="42"/>
      <c r="L123" s="42"/>
      <c r="M123" s="42"/>
      <c r="N123" s="158">
        <f t="shared" si="28"/>
        <v>0</v>
      </c>
      <c r="O123" s="158">
        <f t="shared" si="29"/>
        <v>0</v>
      </c>
      <c r="P123" s="158">
        <f t="shared" si="30"/>
        <v>0</v>
      </c>
      <c r="Q123" s="158">
        <f t="shared" si="31"/>
        <v>0</v>
      </c>
      <c r="R123" s="158">
        <f t="shared" si="32"/>
        <v>0</v>
      </c>
      <c r="S123" s="158">
        <f t="shared" si="33"/>
        <v>0</v>
      </c>
      <c r="T123" s="158">
        <f t="shared" si="34"/>
        <v>0</v>
      </c>
      <c r="U123" s="158">
        <f t="shared" si="35"/>
        <v>0</v>
      </c>
      <c r="V123" s="159">
        <f t="shared" si="36"/>
        <v>0</v>
      </c>
    </row>
    <row r="124" spans="2:24" ht="24" x14ac:dyDescent="0.25">
      <c r="B124" s="30" t="s">
        <v>468</v>
      </c>
      <c r="C124" s="177">
        <v>2465.69</v>
      </c>
      <c r="D124" s="56" t="s">
        <v>207</v>
      </c>
      <c r="E124" s="205"/>
      <c r="F124" s="42"/>
      <c r="G124" s="42"/>
      <c r="H124" s="42"/>
      <c r="I124" s="42"/>
      <c r="J124" s="42"/>
      <c r="K124" s="42"/>
      <c r="L124" s="42"/>
      <c r="M124" s="42"/>
      <c r="N124" s="158">
        <f t="shared" si="28"/>
        <v>0</v>
      </c>
      <c r="O124" s="158">
        <f t="shared" si="29"/>
        <v>0</v>
      </c>
      <c r="P124" s="158">
        <f t="shared" si="30"/>
        <v>0</v>
      </c>
      <c r="Q124" s="158">
        <f t="shared" si="31"/>
        <v>0</v>
      </c>
      <c r="R124" s="158">
        <f t="shared" si="32"/>
        <v>0</v>
      </c>
      <c r="S124" s="158">
        <f t="shared" si="33"/>
        <v>0</v>
      </c>
      <c r="T124" s="158">
        <f t="shared" si="34"/>
        <v>0</v>
      </c>
      <c r="U124" s="158">
        <f t="shared" si="35"/>
        <v>0</v>
      </c>
      <c r="V124" s="159">
        <f t="shared" si="36"/>
        <v>0</v>
      </c>
    </row>
    <row r="125" spans="2:24" ht="24" x14ac:dyDescent="0.25">
      <c r="B125" s="30" t="s">
        <v>134</v>
      </c>
      <c r="C125" s="177">
        <v>2.41</v>
      </c>
      <c r="D125" s="56" t="s">
        <v>462</v>
      </c>
      <c r="E125" s="205"/>
      <c r="F125" s="42"/>
      <c r="G125" s="42"/>
      <c r="H125" s="42"/>
      <c r="I125" s="42"/>
      <c r="J125" s="42"/>
      <c r="K125" s="42"/>
      <c r="L125" s="42"/>
      <c r="M125" s="42"/>
      <c r="N125" s="158">
        <f t="shared" si="28"/>
        <v>0</v>
      </c>
      <c r="O125" s="158">
        <f t="shared" si="29"/>
        <v>0</v>
      </c>
      <c r="P125" s="158">
        <f t="shared" si="30"/>
        <v>0</v>
      </c>
      <c r="Q125" s="158">
        <f t="shared" si="31"/>
        <v>0</v>
      </c>
      <c r="R125" s="158">
        <f t="shared" si="32"/>
        <v>0</v>
      </c>
      <c r="S125" s="158">
        <f t="shared" si="33"/>
        <v>0</v>
      </c>
      <c r="T125" s="158">
        <f t="shared" si="34"/>
        <v>0</v>
      </c>
      <c r="U125" s="158">
        <f t="shared" si="35"/>
        <v>0</v>
      </c>
      <c r="V125" s="159">
        <f t="shared" si="36"/>
        <v>0</v>
      </c>
    </row>
    <row r="126" spans="2:24" ht="24" x14ac:dyDescent="0.25">
      <c r="B126" s="30" t="s">
        <v>135</v>
      </c>
      <c r="C126" s="177">
        <v>1.1200000000000001</v>
      </c>
      <c r="D126" s="56" t="s">
        <v>462</v>
      </c>
      <c r="E126" s="205"/>
      <c r="F126" s="42"/>
      <c r="G126" s="42"/>
      <c r="H126" s="42"/>
      <c r="I126" s="42"/>
      <c r="J126" s="42"/>
      <c r="K126" s="42"/>
      <c r="L126" s="42"/>
      <c r="M126" s="42"/>
      <c r="N126" s="158">
        <f t="shared" si="28"/>
        <v>0</v>
      </c>
      <c r="O126" s="158">
        <f t="shared" si="29"/>
        <v>0</v>
      </c>
      <c r="P126" s="158">
        <f t="shared" si="30"/>
        <v>0</v>
      </c>
      <c r="Q126" s="158">
        <f t="shared" si="31"/>
        <v>0</v>
      </c>
      <c r="R126" s="158">
        <f t="shared" si="32"/>
        <v>0</v>
      </c>
      <c r="S126" s="158">
        <f t="shared" si="33"/>
        <v>0</v>
      </c>
      <c r="T126" s="158">
        <f t="shared" si="34"/>
        <v>0</v>
      </c>
      <c r="U126" s="158">
        <f t="shared" si="35"/>
        <v>0</v>
      </c>
      <c r="V126" s="159">
        <f t="shared" si="36"/>
        <v>0</v>
      </c>
    </row>
    <row r="127" spans="2:24" ht="24" x14ac:dyDescent="0.25">
      <c r="B127" s="30" t="s">
        <v>208</v>
      </c>
      <c r="C127" s="177">
        <v>1.28</v>
      </c>
      <c r="D127" s="56" t="s">
        <v>462</v>
      </c>
      <c r="E127" s="205"/>
      <c r="F127" s="42"/>
      <c r="G127" s="42"/>
      <c r="H127" s="42"/>
      <c r="I127" s="42"/>
      <c r="J127" s="42"/>
      <c r="K127" s="42"/>
      <c r="L127" s="42"/>
      <c r="M127" s="42"/>
      <c r="N127" s="158">
        <f t="shared" si="28"/>
        <v>0</v>
      </c>
      <c r="O127" s="158">
        <f t="shared" si="29"/>
        <v>0</v>
      </c>
      <c r="P127" s="158">
        <f t="shared" si="30"/>
        <v>0</v>
      </c>
      <c r="Q127" s="158">
        <f t="shared" si="31"/>
        <v>0</v>
      </c>
      <c r="R127" s="158">
        <f t="shared" si="32"/>
        <v>0</v>
      </c>
      <c r="S127" s="158">
        <f t="shared" si="33"/>
        <v>0</v>
      </c>
      <c r="T127" s="158">
        <f t="shared" si="34"/>
        <v>0</v>
      </c>
      <c r="U127" s="158">
        <f t="shared" si="35"/>
        <v>0</v>
      </c>
      <c r="V127" s="159">
        <f t="shared" si="36"/>
        <v>0</v>
      </c>
    </row>
    <row r="128" spans="2:24" ht="24" x14ac:dyDescent="0.25">
      <c r="B128" s="30" t="s">
        <v>474</v>
      </c>
      <c r="C128" s="177">
        <v>164.07</v>
      </c>
      <c r="D128" s="56" t="s">
        <v>475</v>
      </c>
      <c r="E128" s="206"/>
      <c r="F128" s="42"/>
      <c r="G128" s="42"/>
      <c r="H128" s="42"/>
      <c r="I128" s="42"/>
      <c r="J128" s="42"/>
      <c r="K128" s="42"/>
      <c r="L128" s="42"/>
      <c r="M128" s="42"/>
      <c r="N128" s="158">
        <f t="shared" si="28"/>
        <v>0</v>
      </c>
      <c r="O128" s="158">
        <f t="shared" si="29"/>
        <v>0</v>
      </c>
      <c r="P128" s="158">
        <f t="shared" si="30"/>
        <v>0</v>
      </c>
      <c r="Q128" s="158">
        <f t="shared" si="31"/>
        <v>0</v>
      </c>
      <c r="R128" s="158">
        <f t="shared" si="32"/>
        <v>0</v>
      </c>
      <c r="S128" s="158">
        <f t="shared" si="33"/>
        <v>0</v>
      </c>
      <c r="T128" s="158">
        <f t="shared" si="34"/>
        <v>0</v>
      </c>
      <c r="U128" s="158">
        <f t="shared" si="35"/>
        <v>0</v>
      </c>
      <c r="V128" s="159">
        <f t="shared" si="36"/>
        <v>0</v>
      </c>
    </row>
    <row r="129" spans="2:24" x14ac:dyDescent="0.25">
      <c r="B129" s="31" t="s">
        <v>5</v>
      </c>
      <c r="C129" s="31"/>
      <c r="D129" s="31"/>
      <c r="E129" s="31"/>
      <c r="F129" s="31"/>
      <c r="G129" s="31"/>
      <c r="H129" s="31"/>
      <c r="I129" s="31"/>
      <c r="J129" s="31"/>
      <c r="K129" s="31"/>
      <c r="L129" s="31"/>
      <c r="M129" s="31"/>
      <c r="N129" s="31">
        <f t="shared" ref="N129:V129" si="37">SUM(N116:N128)</f>
        <v>0</v>
      </c>
      <c r="O129" s="31">
        <f t="shared" si="37"/>
        <v>0</v>
      </c>
      <c r="P129" s="31">
        <f t="shared" si="37"/>
        <v>0</v>
      </c>
      <c r="Q129" s="31">
        <f t="shared" si="37"/>
        <v>0</v>
      </c>
      <c r="R129" s="31">
        <f t="shared" si="37"/>
        <v>0</v>
      </c>
      <c r="S129" s="31">
        <f t="shared" si="37"/>
        <v>0</v>
      </c>
      <c r="T129" s="31">
        <f t="shared" si="37"/>
        <v>0</v>
      </c>
      <c r="U129" s="31">
        <f t="shared" si="37"/>
        <v>0</v>
      </c>
      <c r="V129" s="161">
        <f t="shared" si="37"/>
        <v>0</v>
      </c>
    </row>
    <row r="130" spans="2:24" x14ac:dyDescent="0.25">
      <c r="X130" s="48"/>
    </row>
    <row r="131" spans="2:24" x14ac:dyDescent="0.25">
      <c r="X131" s="48"/>
    </row>
    <row r="132" spans="2:24" ht="15" x14ac:dyDescent="0.25">
      <c r="B132" s="234" t="s">
        <v>270</v>
      </c>
      <c r="C132" s="234"/>
      <c r="D132" s="234"/>
      <c r="E132" s="234"/>
      <c r="F132" s="234"/>
      <c r="G132" s="234"/>
      <c r="H132" s="234"/>
      <c r="I132" s="234"/>
      <c r="J132" s="234"/>
      <c r="K132" s="234"/>
      <c r="L132" s="234"/>
      <c r="M132" s="234"/>
      <c r="N132" s="234"/>
      <c r="O132" s="234"/>
      <c r="P132" s="234"/>
      <c r="Q132" s="234"/>
      <c r="R132" s="234"/>
      <c r="S132" s="234"/>
      <c r="T132" s="234"/>
      <c r="U132" s="234"/>
      <c r="V132" s="234"/>
      <c r="X132" s="48"/>
    </row>
    <row r="133" spans="2:24" x14ac:dyDescent="0.25">
      <c r="B133" s="39"/>
      <c r="C133" s="201" t="s">
        <v>105</v>
      </c>
      <c r="D133" s="201" t="s">
        <v>263</v>
      </c>
      <c r="E133" s="223" t="s">
        <v>106</v>
      </c>
      <c r="F133" s="221" t="s">
        <v>165</v>
      </c>
      <c r="G133" s="222"/>
      <c r="H133" s="222"/>
      <c r="I133" s="222"/>
      <c r="J133" s="222"/>
      <c r="K133" s="222"/>
      <c r="L133" s="222"/>
      <c r="M133" s="222"/>
      <c r="N133" s="221" t="s">
        <v>425</v>
      </c>
      <c r="O133" s="222"/>
      <c r="P133" s="222"/>
      <c r="Q133" s="222"/>
      <c r="R133" s="222"/>
      <c r="S133" s="222"/>
      <c r="T133" s="222"/>
      <c r="U133" s="224"/>
      <c r="V133" s="207" t="s">
        <v>298</v>
      </c>
    </row>
    <row r="134" spans="2:24" x14ac:dyDescent="0.25">
      <c r="B134" s="40"/>
      <c r="C134" s="202"/>
      <c r="D134" s="202"/>
      <c r="E134" s="223"/>
      <c r="F134" s="36" t="s">
        <v>157</v>
      </c>
      <c r="G134" s="36" t="s">
        <v>158</v>
      </c>
      <c r="H134" s="36" t="s">
        <v>159</v>
      </c>
      <c r="I134" s="36" t="s">
        <v>160</v>
      </c>
      <c r="J134" s="36" t="s">
        <v>161</v>
      </c>
      <c r="K134" s="36" t="s">
        <v>162</v>
      </c>
      <c r="L134" s="36" t="s">
        <v>163</v>
      </c>
      <c r="M134" s="38" t="s">
        <v>164</v>
      </c>
      <c r="N134" s="29" t="s">
        <v>157</v>
      </c>
      <c r="O134" s="29" t="s">
        <v>158</v>
      </c>
      <c r="P134" s="29" t="s">
        <v>159</v>
      </c>
      <c r="Q134" s="29" t="s">
        <v>160</v>
      </c>
      <c r="R134" s="29" t="s">
        <v>161</v>
      </c>
      <c r="S134" s="29" t="s">
        <v>162</v>
      </c>
      <c r="T134" s="29" t="s">
        <v>163</v>
      </c>
      <c r="U134" s="29" t="s">
        <v>164</v>
      </c>
      <c r="V134" s="208"/>
    </row>
    <row r="135" spans="2:24" x14ac:dyDescent="0.25">
      <c r="B135" s="30" t="s">
        <v>136</v>
      </c>
      <c r="C135" s="177">
        <v>156.37</v>
      </c>
      <c r="D135" s="56" t="s">
        <v>209</v>
      </c>
      <c r="E135" s="204"/>
      <c r="F135" s="42"/>
      <c r="G135" s="42"/>
      <c r="H135" s="42"/>
      <c r="I135" s="42"/>
      <c r="J135" s="42"/>
      <c r="K135" s="42"/>
      <c r="L135" s="42"/>
      <c r="M135" s="42"/>
      <c r="N135" s="158">
        <f>$C135*(1-$E$135)*F135</f>
        <v>0</v>
      </c>
      <c r="O135" s="158">
        <f t="shared" ref="O135:U135" si="38">$C135*(1-$E$135)*G135</f>
        <v>0</v>
      </c>
      <c r="P135" s="158">
        <f t="shared" si="38"/>
        <v>0</v>
      </c>
      <c r="Q135" s="158">
        <f t="shared" si="38"/>
        <v>0</v>
      </c>
      <c r="R135" s="158">
        <f t="shared" si="38"/>
        <v>0</v>
      </c>
      <c r="S135" s="158">
        <f t="shared" si="38"/>
        <v>0</v>
      </c>
      <c r="T135" s="158">
        <f t="shared" si="38"/>
        <v>0</v>
      </c>
      <c r="U135" s="158">
        <f t="shared" si="38"/>
        <v>0</v>
      </c>
      <c r="V135" s="159">
        <f>SUM(N135:U135)</f>
        <v>0</v>
      </c>
    </row>
    <row r="136" spans="2:24" x14ac:dyDescent="0.25">
      <c r="B136" s="30" t="s">
        <v>476</v>
      </c>
      <c r="C136" s="177">
        <v>436.48</v>
      </c>
      <c r="D136" s="56" t="s">
        <v>168</v>
      </c>
      <c r="E136" s="205"/>
      <c r="F136" s="42"/>
      <c r="G136" s="42"/>
      <c r="H136" s="42"/>
      <c r="I136" s="42"/>
      <c r="J136" s="42"/>
      <c r="K136" s="42"/>
      <c r="L136" s="42"/>
      <c r="M136" s="42"/>
      <c r="N136" s="158">
        <f t="shared" ref="N136:N180" si="39">$C136*(1-$E$135)*F136</f>
        <v>0</v>
      </c>
      <c r="O136" s="158">
        <f t="shared" ref="O136:O180" si="40">$C136*(1-$E$135)*G136</f>
        <v>0</v>
      </c>
      <c r="P136" s="158">
        <f t="shared" ref="P136:P180" si="41">$C136*(1-$E$135)*H136</f>
        <v>0</v>
      </c>
      <c r="Q136" s="158">
        <f t="shared" ref="Q136:Q180" si="42">$C136*(1-$E$135)*I136</f>
        <v>0</v>
      </c>
      <c r="R136" s="158">
        <f t="shared" ref="R136:R180" si="43">$C136*(1-$E$135)*J136</f>
        <v>0</v>
      </c>
      <c r="S136" s="158">
        <f t="shared" ref="S136:S180" si="44">$C136*(1-$E$135)*K136</f>
        <v>0</v>
      </c>
      <c r="T136" s="158">
        <f t="shared" ref="T136:T180" si="45">$C136*(1-$E$135)*L136</f>
        <v>0</v>
      </c>
      <c r="U136" s="158">
        <f t="shared" ref="U136:U180" si="46">$C136*(1-$E$135)*M136</f>
        <v>0</v>
      </c>
      <c r="V136" s="159">
        <f t="shared" ref="V136:V144" si="47">SUM(N136:U136)</f>
        <v>0</v>
      </c>
    </row>
    <row r="137" spans="2:24" x14ac:dyDescent="0.25">
      <c r="B137" s="30" t="s">
        <v>137</v>
      </c>
      <c r="C137" s="177">
        <v>328.16</v>
      </c>
      <c r="D137" s="56" t="s">
        <v>210</v>
      </c>
      <c r="E137" s="205"/>
      <c r="F137" s="42"/>
      <c r="G137" s="42"/>
      <c r="H137" s="42"/>
      <c r="I137" s="42"/>
      <c r="J137" s="42"/>
      <c r="K137" s="42"/>
      <c r="L137" s="42"/>
      <c r="M137" s="42"/>
      <c r="N137" s="158">
        <f t="shared" si="39"/>
        <v>0</v>
      </c>
      <c r="O137" s="158">
        <f t="shared" si="40"/>
        <v>0</v>
      </c>
      <c r="P137" s="158">
        <f t="shared" si="41"/>
        <v>0</v>
      </c>
      <c r="Q137" s="158">
        <f t="shared" si="42"/>
        <v>0</v>
      </c>
      <c r="R137" s="158">
        <f t="shared" si="43"/>
        <v>0</v>
      </c>
      <c r="S137" s="158">
        <f t="shared" si="44"/>
        <v>0</v>
      </c>
      <c r="T137" s="158">
        <f t="shared" si="45"/>
        <v>0</v>
      </c>
      <c r="U137" s="158">
        <f t="shared" si="46"/>
        <v>0</v>
      </c>
      <c r="V137" s="159">
        <f t="shared" si="47"/>
        <v>0</v>
      </c>
    </row>
    <row r="138" spans="2:24" x14ac:dyDescent="0.25">
      <c r="B138" s="30" t="s">
        <v>138</v>
      </c>
      <c r="C138" s="177">
        <v>252.6</v>
      </c>
      <c r="D138" s="56" t="s">
        <v>168</v>
      </c>
      <c r="E138" s="205"/>
      <c r="F138" s="42"/>
      <c r="G138" s="42"/>
      <c r="H138" s="42"/>
      <c r="I138" s="42"/>
      <c r="J138" s="42"/>
      <c r="K138" s="42"/>
      <c r="L138" s="42"/>
      <c r="M138" s="42"/>
      <c r="N138" s="158">
        <f t="shared" si="39"/>
        <v>0</v>
      </c>
      <c r="O138" s="158">
        <f t="shared" si="40"/>
        <v>0</v>
      </c>
      <c r="P138" s="158">
        <f t="shared" si="41"/>
        <v>0</v>
      </c>
      <c r="Q138" s="158">
        <f t="shared" si="42"/>
        <v>0</v>
      </c>
      <c r="R138" s="158">
        <f t="shared" si="43"/>
        <v>0</v>
      </c>
      <c r="S138" s="158">
        <f t="shared" si="44"/>
        <v>0</v>
      </c>
      <c r="T138" s="158">
        <f t="shared" si="45"/>
        <v>0</v>
      </c>
      <c r="U138" s="158">
        <f t="shared" si="46"/>
        <v>0</v>
      </c>
      <c r="V138" s="159">
        <f t="shared" si="47"/>
        <v>0</v>
      </c>
    </row>
    <row r="139" spans="2:24" ht="24" x14ac:dyDescent="0.25">
      <c r="B139" s="30" t="s">
        <v>477</v>
      </c>
      <c r="C139" s="177">
        <v>275.98</v>
      </c>
      <c r="D139" s="56" t="s">
        <v>209</v>
      </c>
      <c r="E139" s="205"/>
      <c r="F139" s="42"/>
      <c r="G139" s="42"/>
      <c r="H139" s="42"/>
      <c r="I139" s="42"/>
      <c r="J139" s="42"/>
      <c r="K139" s="42"/>
      <c r="L139" s="42"/>
      <c r="M139" s="42"/>
      <c r="N139" s="158">
        <f t="shared" si="39"/>
        <v>0</v>
      </c>
      <c r="O139" s="158">
        <f t="shared" si="40"/>
        <v>0</v>
      </c>
      <c r="P139" s="158">
        <f t="shared" si="41"/>
        <v>0</v>
      </c>
      <c r="Q139" s="158">
        <f t="shared" si="42"/>
        <v>0</v>
      </c>
      <c r="R139" s="158">
        <f t="shared" si="43"/>
        <v>0</v>
      </c>
      <c r="S139" s="158">
        <f t="shared" si="44"/>
        <v>0</v>
      </c>
      <c r="T139" s="158">
        <f t="shared" si="45"/>
        <v>0</v>
      </c>
      <c r="U139" s="158">
        <f t="shared" si="46"/>
        <v>0</v>
      </c>
      <c r="V139" s="159">
        <f t="shared" si="47"/>
        <v>0</v>
      </c>
    </row>
    <row r="140" spans="2:24" ht="24" x14ac:dyDescent="0.25">
      <c r="B140" s="30" t="s">
        <v>211</v>
      </c>
      <c r="C140" s="177">
        <v>0.06</v>
      </c>
      <c r="D140" s="56" t="s">
        <v>485</v>
      </c>
      <c r="E140" s="205"/>
      <c r="F140" s="42"/>
      <c r="G140" s="42"/>
      <c r="H140" s="42"/>
      <c r="I140" s="42"/>
      <c r="J140" s="42"/>
      <c r="K140" s="42"/>
      <c r="L140" s="42"/>
      <c r="M140" s="42"/>
      <c r="N140" s="158">
        <f t="shared" si="39"/>
        <v>0</v>
      </c>
      <c r="O140" s="158">
        <f t="shared" si="40"/>
        <v>0</v>
      </c>
      <c r="P140" s="158">
        <f t="shared" si="41"/>
        <v>0</v>
      </c>
      <c r="Q140" s="158">
        <f t="shared" si="42"/>
        <v>0</v>
      </c>
      <c r="R140" s="158">
        <f t="shared" si="43"/>
        <v>0</v>
      </c>
      <c r="S140" s="158">
        <f t="shared" si="44"/>
        <v>0</v>
      </c>
      <c r="T140" s="158">
        <f t="shared" si="45"/>
        <v>0</v>
      </c>
      <c r="U140" s="158">
        <f t="shared" si="46"/>
        <v>0</v>
      </c>
      <c r="V140" s="159">
        <f t="shared" si="47"/>
        <v>0</v>
      </c>
    </row>
    <row r="141" spans="2:24" ht="24" x14ac:dyDescent="0.25">
      <c r="B141" s="30" t="s">
        <v>139</v>
      </c>
      <c r="C141" s="177">
        <v>199.41</v>
      </c>
      <c r="D141" s="56" t="s">
        <v>212</v>
      </c>
      <c r="E141" s="205"/>
      <c r="F141" s="42"/>
      <c r="G141" s="42"/>
      <c r="H141" s="42"/>
      <c r="I141" s="42"/>
      <c r="J141" s="42"/>
      <c r="K141" s="42"/>
      <c r="L141" s="42"/>
      <c r="M141" s="42"/>
      <c r="N141" s="158">
        <f t="shared" si="39"/>
        <v>0</v>
      </c>
      <c r="O141" s="158">
        <f t="shared" si="40"/>
        <v>0</v>
      </c>
      <c r="P141" s="158">
        <f t="shared" si="41"/>
        <v>0</v>
      </c>
      <c r="Q141" s="158">
        <f t="shared" si="42"/>
        <v>0</v>
      </c>
      <c r="R141" s="158">
        <f t="shared" si="43"/>
        <v>0</v>
      </c>
      <c r="S141" s="158">
        <f t="shared" si="44"/>
        <v>0</v>
      </c>
      <c r="T141" s="158">
        <f t="shared" si="45"/>
        <v>0</v>
      </c>
      <c r="U141" s="158">
        <f t="shared" si="46"/>
        <v>0</v>
      </c>
      <c r="V141" s="159">
        <f t="shared" si="47"/>
        <v>0</v>
      </c>
    </row>
    <row r="142" spans="2:24" x14ac:dyDescent="0.25">
      <c r="B142" s="30" t="s">
        <v>478</v>
      </c>
      <c r="C142" s="177">
        <v>538.24</v>
      </c>
      <c r="D142" s="56" t="s">
        <v>213</v>
      </c>
      <c r="E142" s="205"/>
      <c r="F142" s="42"/>
      <c r="G142" s="42"/>
      <c r="H142" s="42"/>
      <c r="I142" s="42"/>
      <c r="J142" s="42"/>
      <c r="K142" s="42"/>
      <c r="L142" s="42"/>
      <c r="M142" s="42"/>
      <c r="N142" s="158">
        <f t="shared" si="39"/>
        <v>0</v>
      </c>
      <c r="O142" s="158">
        <f t="shared" si="40"/>
        <v>0</v>
      </c>
      <c r="P142" s="158">
        <f t="shared" si="41"/>
        <v>0</v>
      </c>
      <c r="Q142" s="158">
        <f t="shared" si="42"/>
        <v>0</v>
      </c>
      <c r="R142" s="158">
        <f t="shared" si="43"/>
        <v>0</v>
      </c>
      <c r="S142" s="158">
        <f t="shared" si="44"/>
        <v>0</v>
      </c>
      <c r="T142" s="158">
        <f t="shared" si="45"/>
        <v>0</v>
      </c>
      <c r="U142" s="158">
        <f t="shared" si="46"/>
        <v>0</v>
      </c>
      <c r="V142" s="159">
        <f t="shared" si="47"/>
        <v>0</v>
      </c>
    </row>
    <row r="143" spans="2:24" ht="24" x14ac:dyDescent="0.25">
      <c r="B143" s="30" t="s">
        <v>214</v>
      </c>
      <c r="C143" s="177">
        <v>3.32</v>
      </c>
      <c r="D143" s="56" t="s">
        <v>463</v>
      </c>
      <c r="E143" s="205"/>
      <c r="F143" s="42"/>
      <c r="G143" s="42"/>
      <c r="H143" s="42"/>
      <c r="I143" s="42"/>
      <c r="J143" s="42"/>
      <c r="K143" s="42"/>
      <c r="L143" s="42"/>
      <c r="M143" s="42"/>
      <c r="N143" s="158">
        <f t="shared" si="39"/>
        <v>0</v>
      </c>
      <c r="O143" s="158">
        <f t="shared" si="40"/>
        <v>0</v>
      </c>
      <c r="P143" s="158">
        <f t="shared" si="41"/>
        <v>0</v>
      </c>
      <c r="Q143" s="158">
        <f t="shared" si="42"/>
        <v>0</v>
      </c>
      <c r="R143" s="158">
        <f t="shared" si="43"/>
        <v>0</v>
      </c>
      <c r="S143" s="158">
        <f t="shared" si="44"/>
        <v>0</v>
      </c>
      <c r="T143" s="158">
        <f t="shared" si="45"/>
        <v>0</v>
      </c>
      <c r="U143" s="158">
        <f t="shared" si="46"/>
        <v>0</v>
      </c>
      <c r="V143" s="159">
        <f t="shared" si="47"/>
        <v>0</v>
      </c>
    </row>
    <row r="144" spans="2:24" ht="24" x14ac:dyDescent="0.25">
      <c r="B144" s="30" t="s">
        <v>140</v>
      </c>
      <c r="C144" s="177">
        <v>147.75</v>
      </c>
      <c r="D144" s="56" t="s">
        <v>479</v>
      </c>
      <c r="E144" s="205"/>
      <c r="F144" s="42"/>
      <c r="G144" s="42"/>
      <c r="H144" s="42"/>
      <c r="I144" s="42"/>
      <c r="J144" s="42"/>
      <c r="K144" s="42"/>
      <c r="L144" s="42"/>
      <c r="M144" s="42"/>
      <c r="N144" s="158">
        <f t="shared" si="39"/>
        <v>0</v>
      </c>
      <c r="O144" s="158">
        <f t="shared" si="40"/>
        <v>0</v>
      </c>
      <c r="P144" s="158">
        <f t="shared" si="41"/>
        <v>0</v>
      </c>
      <c r="Q144" s="158">
        <f t="shared" si="42"/>
        <v>0</v>
      </c>
      <c r="R144" s="158">
        <f t="shared" si="43"/>
        <v>0</v>
      </c>
      <c r="S144" s="158">
        <f t="shared" si="44"/>
        <v>0</v>
      </c>
      <c r="T144" s="158">
        <f t="shared" si="45"/>
        <v>0</v>
      </c>
      <c r="U144" s="158">
        <f t="shared" si="46"/>
        <v>0</v>
      </c>
      <c r="V144" s="159">
        <f t="shared" si="47"/>
        <v>0</v>
      </c>
    </row>
    <row r="145" spans="2:22" ht="12.75" customHeight="1" x14ac:dyDescent="0.25">
      <c r="B145" s="30" t="s">
        <v>215</v>
      </c>
      <c r="C145" s="197">
        <v>1378.98</v>
      </c>
      <c r="D145" s="199" t="s">
        <v>217</v>
      </c>
      <c r="E145" s="205"/>
      <c r="F145" s="42"/>
      <c r="G145" s="42"/>
      <c r="H145" s="42"/>
      <c r="I145" s="42"/>
      <c r="J145" s="42"/>
      <c r="K145" s="42"/>
      <c r="L145" s="42"/>
      <c r="M145" s="42"/>
      <c r="N145" s="158">
        <f t="shared" si="39"/>
        <v>0</v>
      </c>
      <c r="O145" s="158">
        <f t="shared" si="40"/>
        <v>0</v>
      </c>
      <c r="P145" s="158">
        <f t="shared" si="41"/>
        <v>0</v>
      </c>
      <c r="Q145" s="158">
        <f t="shared" si="42"/>
        <v>0</v>
      </c>
      <c r="R145" s="158">
        <f t="shared" si="43"/>
        <v>0</v>
      </c>
      <c r="S145" s="158">
        <f t="shared" si="44"/>
        <v>0</v>
      </c>
      <c r="T145" s="158">
        <f t="shared" si="45"/>
        <v>0</v>
      </c>
      <c r="U145" s="158">
        <f t="shared" si="46"/>
        <v>0</v>
      </c>
      <c r="V145" s="159">
        <f t="shared" ref="V145:V180" si="48">SUM(N145:U145)</f>
        <v>0</v>
      </c>
    </row>
    <row r="146" spans="2:22" x14ac:dyDescent="0.25">
      <c r="B146" s="30" t="s">
        <v>216</v>
      </c>
      <c r="C146" s="203"/>
      <c r="D146" s="200"/>
      <c r="E146" s="205"/>
      <c r="F146" s="42"/>
      <c r="G146" s="42"/>
      <c r="H146" s="42"/>
      <c r="I146" s="42"/>
      <c r="J146" s="42"/>
      <c r="K146" s="42"/>
      <c r="L146" s="42"/>
      <c r="M146" s="42"/>
      <c r="N146" s="158">
        <f t="shared" si="39"/>
        <v>0</v>
      </c>
      <c r="O146" s="158">
        <f t="shared" si="40"/>
        <v>0</v>
      </c>
      <c r="P146" s="158">
        <f t="shared" si="41"/>
        <v>0</v>
      </c>
      <c r="Q146" s="158">
        <f t="shared" si="42"/>
        <v>0</v>
      </c>
      <c r="R146" s="158">
        <f t="shared" si="43"/>
        <v>0</v>
      </c>
      <c r="S146" s="158">
        <f t="shared" si="44"/>
        <v>0</v>
      </c>
      <c r="T146" s="158">
        <f t="shared" si="45"/>
        <v>0</v>
      </c>
      <c r="U146" s="158">
        <f t="shared" si="46"/>
        <v>0</v>
      </c>
      <c r="V146" s="159">
        <f t="shared" si="48"/>
        <v>0</v>
      </c>
    </row>
    <row r="147" spans="2:22" ht="12.75" customHeight="1" x14ac:dyDescent="0.25">
      <c r="B147" s="30" t="s">
        <v>215</v>
      </c>
      <c r="C147" s="197">
        <v>1767.53</v>
      </c>
      <c r="D147" s="199" t="s">
        <v>217</v>
      </c>
      <c r="E147" s="205"/>
      <c r="F147" s="42"/>
      <c r="G147" s="42"/>
      <c r="H147" s="42"/>
      <c r="I147" s="42"/>
      <c r="J147" s="42"/>
      <c r="K147" s="42"/>
      <c r="L147" s="42"/>
      <c r="M147" s="42"/>
      <c r="N147" s="158">
        <f t="shared" si="39"/>
        <v>0</v>
      </c>
      <c r="O147" s="158">
        <f t="shared" si="40"/>
        <v>0</v>
      </c>
      <c r="P147" s="158">
        <f t="shared" si="41"/>
        <v>0</v>
      </c>
      <c r="Q147" s="158">
        <f t="shared" si="42"/>
        <v>0</v>
      </c>
      <c r="R147" s="158">
        <f t="shared" si="43"/>
        <v>0</v>
      </c>
      <c r="S147" s="158">
        <f t="shared" si="44"/>
        <v>0</v>
      </c>
      <c r="T147" s="158">
        <f t="shared" si="45"/>
        <v>0</v>
      </c>
      <c r="U147" s="158">
        <f t="shared" si="46"/>
        <v>0</v>
      </c>
      <c r="V147" s="159">
        <f t="shared" si="48"/>
        <v>0</v>
      </c>
    </row>
    <row r="148" spans="2:22" x14ac:dyDescent="0.25">
      <c r="B148" s="30" t="s">
        <v>218</v>
      </c>
      <c r="C148" s="203"/>
      <c r="D148" s="200"/>
      <c r="E148" s="205"/>
      <c r="F148" s="42"/>
      <c r="G148" s="42"/>
      <c r="H148" s="42"/>
      <c r="I148" s="42"/>
      <c r="J148" s="42"/>
      <c r="K148" s="42"/>
      <c r="L148" s="42"/>
      <c r="M148" s="42"/>
      <c r="N148" s="158">
        <f t="shared" si="39"/>
        <v>0</v>
      </c>
      <c r="O148" s="158">
        <f t="shared" si="40"/>
        <v>0</v>
      </c>
      <c r="P148" s="158">
        <f t="shared" si="41"/>
        <v>0</v>
      </c>
      <c r="Q148" s="158">
        <f t="shared" si="42"/>
        <v>0</v>
      </c>
      <c r="R148" s="158">
        <f t="shared" si="43"/>
        <v>0</v>
      </c>
      <c r="S148" s="158">
        <f t="shared" si="44"/>
        <v>0</v>
      </c>
      <c r="T148" s="158">
        <f t="shared" si="45"/>
        <v>0</v>
      </c>
      <c r="U148" s="158">
        <f t="shared" si="46"/>
        <v>0</v>
      </c>
      <c r="V148" s="159">
        <f t="shared" si="48"/>
        <v>0</v>
      </c>
    </row>
    <row r="149" spans="2:22" ht="12.75" customHeight="1" x14ac:dyDescent="0.25">
      <c r="B149" s="30" t="s">
        <v>215</v>
      </c>
      <c r="C149" s="197">
        <v>1901.85</v>
      </c>
      <c r="D149" s="199" t="s">
        <v>217</v>
      </c>
      <c r="E149" s="205"/>
      <c r="F149" s="42"/>
      <c r="G149" s="42"/>
      <c r="H149" s="42"/>
      <c r="I149" s="42"/>
      <c r="J149" s="42"/>
      <c r="K149" s="42"/>
      <c r="L149" s="42"/>
      <c r="M149" s="42"/>
      <c r="N149" s="158">
        <f t="shared" si="39"/>
        <v>0</v>
      </c>
      <c r="O149" s="158">
        <f t="shared" si="40"/>
        <v>0</v>
      </c>
      <c r="P149" s="158">
        <f t="shared" si="41"/>
        <v>0</v>
      </c>
      <c r="Q149" s="158">
        <f t="shared" si="42"/>
        <v>0</v>
      </c>
      <c r="R149" s="158">
        <f t="shared" si="43"/>
        <v>0</v>
      </c>
      <c r="S149" s="158">
        <f t="shared" si="44"/>
        <v>0</v>
      </c>
      <c r="T149" s="158">
        <f t="shared" si="45"/>
        <v>0</v>
      </c>
      <c r="U149" s="158">
        <f t="shared" si="46"/>
        <v>0</v>
      </c>
      <c r="V149" s="159">
        <f t="shared" si="48"/>
        <v>0</v>
      </c>
    </row>
    <row r="150" spans="2:22" x14ac:dyDescent="0.25">
      <c r="B150" s="30" t="s">
        <v>219</v>
      </c>
      <c r="C150" s="203"/>
      <c r="D150" s="200"/>
      <c r="E150" s="205"/>
      <c r="F150" s="42"/>
      <c r="G150" s="42"/>
      <c r="H150" s="42"/>
      <c r="I150" s="42"/>
      <c r="J150" s="42"/>
      <c r="K150" s="42"/>
      <c r="L150" s="42"/>
      <c r="M150" s="42"/>
      <c r="N150" s="158">
        <f t="shared" si="39"/>
        <v>0</v>
      </c>
      <c r="O150" s="158">
        <f t="shared" si="40"/>
        <v>0</v>
      </c>
      <c r="P150" s="158">
        <f t="shared" si="41"/>
        <v>0</v>
      </c>
      <c r="Q150" s="158">
        <f t="shared" si="42"/>
        <v>0</v>
      </c>
      <c r="R150" s="158">
        <f t="shared" si="43"/>
        <v>0</v>
      </c>
      <c r="S150" s="158">
        <f t="shared" si="44"/>
        <v>0</v>
      </c>
      <c r="T150" s="158">
        <f t="shared" si="45"/>
        <v>0</v>
      </c>
      <c r="U150" s="158">
        <f t="shared" si="46"/>
        <v>0</v>
      </c>
      <c r="V150" s="159">
        <f t="shared" si="48"/>
        <v>0</v>
      </c>
    </row>
    <row r="151" spans="2:22" ht="12.75" customHeight="1" x14ac:dyDescent="0.25">
      <c r="B151" s="30" t="s">
        <v>215</v>
      </c>
      <c r="C151" s="197">
        <v>2279.8000000000002</v>
      </c>
      <c r="D151" s="199" t="s">
        <v>217</v>
      </c>
      <c r="E151" s="205"/>
      <c r="F151" s="42"/>
      <c r="G151" s="42"/>
      <c r="H151" s="42"/>
      <c r="I151" s="42"/>
      <c r="J151" s="42"/>
      <c r="K151" s="42"/>
      <c r="L151" s="42"/>
      <c r="M151" s="42"/>
      <c r="N151" s="158">
        <f t="shared" si="39"/>
        <v>0</v>
      </c>
      <c r="O151" s="158">
        <f t="shared" si="40"/>
        <v>0</v>
      </c>
      <c r="P151" s="158">
        <f t="shared" si="41"/>
        <v>0</v>
      </c>
      <c r="Q151" s="158">
        <f t="shared" si="42"/>
        <v>0</v>
      </c>
      <c r="R151" s="158">
        <f t="shared" si="43"/>
        <v>0</v>
      </c>
      <c r="S151" s="158">
        <f t="shared" si="44"/>
        <v>0</v>
      </c>
      <c r="T151" s="158">
        <f t="shared" si="45"/>
        <v>0</v>
      </c>
      <c r="U151" s="158">
        <f t="shared" si="46"/>
        <v>0</v>
      </c>
      <c r="V151" s="159">
        <f t="shared" si="48"/>
        <v>0</v>
      </c>
    </row>
    <row r="152" spans="2:22" x14ac:dyDescent="0.25">
      <c r="B152" s="30" t="s">
        <v>220</v>
      </c>
      <c r="C152" s="203"/>
      <c r="D152" s="200"/>
      <c r="E152" s="205"/>
      <c r="F152" s="42"/>
      <c r="G152" s="42"/>
      <c r="H152" s="42"/>
      <c r="I152" s="42"/>
      <c r="J152" s="42"/>
      <c r="K152" s="42"/>
      <c r="L152" s="42"/>
      <c r="M152" s="42"/>
      <c r="N152" s="158">
        <f t="shared" si="39"/>
        <v>0</v>
      </c>
      <c r="O152" s="158">
        <f t="shared" si="40"/>
        <v>0</v>
      </c>
      <c r="P152" s="158">
        <f t="shared" si="41"/>
        <v>0</v>
      </c>
      <c r="Q152" s="158">
        <f t="shared" si="42"/>
        <v>0</v>
      </c>
      <c r="R152" s="158">
        <f t="shared" si="43"/>
        <v>0</v>
      </c>
      <c r="S152" s="158">
        <f t="shared" si="44"/>
        <v>0</v>
      </c>
      <c r="T152" s="158">
        <f t="shared" si="45"/>
        <v>0</v>
      </c>
      <c r="U152" s="158">
        <f t="shared" si="46"/>
        <v>0</v>
      </c>
      <c r="V152" s="159">
        <f t="shared" si="48"/>
        <v>0</v>
      </c>
    </row>
    <row r="153" spans="2:22" ht="12.75" customHeight="1" x14ac:dyDescent="0.25">
      <c r="B153" s="30" t="s">
        <v>480</v>
      </c>
      <c r="C153" s="197">
        <v>582.49</v>
      </c>
      <c r="D153" s="199" t="s">
        <v>222</v>
      </c>
      <c r="E153" s="205"/>
      <c r="F153" s="42"/>
      <c r="G153" s="42"/>
      <c r="H153" s="42"/>
      <c r="I153" s="42"/>
      <c r="J153" s="42"/>
      <c r="K153" s="42"/>
      <c r="L153" s="42"/>
      <c r="M153" s="42"/>
      <c r="N153" s="158">
        <f t="shared" si="39"/>
        <v>0</v>
      </c>
      <c r="O153" s="158">
        <f t="shared" si="40"/>
        <v>0</v>
      </c>
      <c r="P153" s="158">
        <f t="shared" si="41"/>
        <v>0</v>
      </c>
      <c r="Q153" s="158">
        <f t="shared" si="42"/>
        <v>0</v>
      </c>
      <c r="R153" s="158">
        <f t="shared" si="43"/>
        <v>0</v>
      </c>
      <c r="S153" s="158">
        <f t="shared" si="44"/>
        <v>0</v>
      </c>
      <c r="T153" s="158">
        <f t="shared" si="45"/>
        <v>0</v>
      </c>
      <c r="U153" s="158">
        <f t="shared" si="46"/>
        <v>0</v>
      </c>
      <c r="V153" s="159">
        <f t="shared" si="48"/>
        <v>0</v>
      </c>
    </row>
    <row r="154" spans="2:22" x14ac:dyDescent="0.25">
      <c r="B154" s="30" t="s">
        <v>221</v>
      </c>
      <c r="C154" s="203"/>
      <c r="D154" s="200"/>
      <c r="E154" s="205"/>
      <c r="F154" s="42"/>
      <c r="G154" s="42"/>
      <c r="H154" s="42"/>
      <c r="I154" s="42"/>
      <c r="J154" s="42"/>
      <c r="K154" s="42"/>
      <c r="L154" s="42"/>
      <c r="M154" s="42"/>
      <c r="N154" s="158">
        <f t="shared" si="39"/>
        <v>0</v>
      </c>
      <c r="O154" s="158">
        <f t="shared" si="40"/>
        <v>0</v>
      </c>
      <c r="P154" s="158">
        <f t="shared" si="41"/>
        <v>0</v>
      </c>
      <c r="Q154" s="158">
        <f t="shared" si="42"/>
        <v>0</v>
      </c>
      <c r="R154" s="158">
        <f t="shared" si="43"/>
        <v>0</v>
      </c>
      <c r="S154" s="158">
        <f t="shared" si="44"/>
        <v>0</v>
      </c>
      <c r="T154" s="158">
        <f t="shared" si="45"/>
        <v>0</v>
      </c>
      <c r="U154" s="158">
        <f t="shared" si="46"/>
        <v>0</v>
      </c>
      <c r="V154" s="159">
        <f t="shared" si="48"/>
        <v>0</v>
      </c>
    </row>
    <row r="155" spans="2:22" ht="12.75" customHeight="1" x14ac:dyDescent="0.25">
      <c r="B155" s="30" t="s">
        <v>480</v>
      </c>
      <c r="C155" s="197">
        <v>1339.74</v>
      </c>
      <c r="D155" s="199" t="s">
        <v>222</v>
      </c>
      <c r="E155" s="205"/>
      <c r="F155" s="42"/>
      <c r="G155" s="42"/>
      <c r="H155" s="42"/>
      <c r="I155" s="42"/>
      <c r="J155" s="42"/>
      <c r="K155" s="42"/>
      <c r="L155" s="42"/>
      <c r="M155" s="42"/>
      <c r="N155" s="158">
        <f t="shared" si="39"/>
        <v>0</v>
      </c>
      <c r="O155" s="158">
        <f t="shared" si="40"/>
        <v>0</v>
      </c>
      <c r="P155" s="158">
        <f t="shared" si="41"/>
        <v>0</v>
      </c>
      <c r="Q155" s="158">
        <f t="shared" si="42"/>
        <v>0</v>
      </c>
      <c r="R155" s="158">
        <f t="shared" si="43"/>
        <v>0</v>
      </c>
      <c r="S155" s="158">
        <f t="shared" si="44"/>
        <v>0</v>
      </c>
      <c r="T155" s="158">
        <f t="shared" si="45"/>
        <v>0</v>
      </c>
      <c r="U155" s="158">
        <f t="shared" si="46"/>
        <v>0</v>
      </c>
      <c r="V155" s="159">
        <f t="shared" si="48"/>
        <v>0</v>
      </c>
    </row>
    <row r="156" spans="2:22" x14ac:dyDescent="0.25">
      <c r="B156" s="30" t="s">
        <v>223</v>
      </c>
      <c r="C156" s="203"/>
      <c r="D156" s="200"/>
      <c r="E156" s="205"/>
      <c r="F156" s="42"/>
      <c r="G156" s="42"/>
      <c r="H156" s="42"/>
      <c r="I156" s="42"/>
      <c r="J156" s="42"/>
      <c r="K156" s="42"/>
      <c r="L156" s="42"/>
      <c r="M156" s="42"/>
      <c r="N156" s="158">
        <f t="shared" si="39"/>
        <v>0</v>
      </c>
      <c r="O156" s="158">
        <f t="shared" si="40"/>
        <v>0</v>
      </c>
      <c r="P156" s="158">
        <f t="shared" si="41"/>
        <v>0</v>
      </c>
      <c r="Q156" s="158">
        <f t="shared" si="42"/>
        <v>0</v>
      </c>
      <c r="R156" s="158">
        <f t="shared" si="43"/>
        <v>0</v>
      </c>
      <c r="S156" s="158">
        <f t="shared" si="44"/>
        <v>0</v>
      </c>
      <c r="T156" s="158">
        <f t="shared" si="45"/>
        <v>0</v>
      </c>
      <c r="U156" s="158">
        <f t="shared" si="46"/>
        <v>0</v>
      </c>
      <c r="V156" s="159">
        <f t="shared" si="48"/>
        <v>0</v>
      </c>
    </row>
    <row r="157" spans="2:22" ht="12.75" customHeight="1" x14ac:dyDescent="0.25">
      <c r="B157" s="30" t="s">
        <v>480</v>
      </c>
      <c r="C157" s="197">
        <v>1640.81</v>
      </c>
      <c r="D157" s="199" t="s">
        <v>222</v>
      </c>
      <c r="E157" s="205"/>
      <c r="F157" s="42"/>
      <c r="G157" s="42"/>
      <c r="H157" s="42"/>
      <c r="I157" s="42"/>
      <c r="J157" s="42"/>
      <c r="K157" s="42"/>
      <c r="L157" s="42"/>
      <c r="M157" s="42"/>
      <c r="N157" s="158">
        <f t="shared" si="39"/>
        <v>0</v>
      </c>
      <c r="O157" s="158">
        <f t="shared" si="40"/>
        <v>0</v>
      </c>
      <c r="P157" s="158">
        <f t="shared" si="41"/>
        <v>0</v>
      </c>
      <c r="Q157" s="158">
        <f t="shared" si="42"/>
        <v>0</v>
      </c>
      <c r="R157" s="158">
        <f t="shared" si="43"/>
        <v>0</v>
      </c>
      <c r="S157" s="158">
        <f t="shared" si="44"/>
        <v>0</v>
      </c>
      <c r="T157" s="158">
        <f t="shared" si="45"/>
        <v>0</v>
      </c>
      <c r="U157" s="158">
        <f t="shared" si="46"/>
        <v>0</v>
      </c>
      <c r="V157" s="159">
        <f t="shared" si="48"/>
        <v>0</v>
      </c>
    </row>
    <row r="158" spans="2:22" x14ac:dyDescent="0.25">
      <c r="B158" s="30" t="s">
        <v>224</v>
      </c>
      <c r="C158" s="203"/>
      <c r="D158" s="200"/>
      <c r="E158" s="205"/>
      <c r="F158" s="42"/>
      <c r="G158" s="42"/>
      <c r="H158" s="42"/>
      <c r="I158" s="42"/>
      <c r="J158" s="42"/>
      <c r="K158" s="42"/>
      <c r="L158" s="42"/>
      <c r="M158" s="42"/>
      <c r="N158" s="158">
        <f t="shared" si="39"/>
        <v>0</v>
      </c>
      <c r="O158" s="158">
        <f t="shared" si="40"/>
        <v>0</v>
      </c>
      <c r="P158" s="158">
        <f t="shared" si="41"/>
        <v>0</v>
      </c>
      <c r="Q158" s="158">
        <f t="shared" si="42"/>
        <v>0</v>
      </c>
      <c r="R158" s="158">
        <f t="shared" si="43"/>
        <v>0</v>
      </c>
      <c r="S158" s="158">
        <f t="shared" si="44"/>
        <v>0</v>
      </c>
      <c r="T158" s="158">
        <f t="shared" si="45"/>
        <v>0</v>
      </c>
      <c r="U158" s="158">
        <f t="shared" si="46"/>
        <v>0</v>
      </c>
      <c r="V158" s="159">
        <f t="shared" si="48"/>
        <v>0</v>
      </c>
    </row>
    <row r="159" spans="2:22" ht="12.75" customHeight="1" x14ac:dyDescent="0.25">
      <c r="B159" s="30" t="s">
        <v>481</v>
      </c>
      <c r="C159" s="197">
        <v>2017.08</v>
      </c>
      <c r="D159" s="199" t="s">
        <v>222</v>
      </c>
      <c r="E159" s="205"/>
      <c r="F159" s="42"/>
      <c r="G159" s="42"/>
      <c r="H159" s="42"/>
      <c r="I159" s="42"/>
      <c r="J159" s="42"/>
      <c r="K159" s="42"/>
      <c r="L159" s="42"/>
      <c r="M159" s="42"/>
      <c r="N159" s="158">
        <f t="shared" si="39"/>
        <v>0</v>
      </c>
      <c r="O159" s="158">
        <f t="shared" si="40"/>
        <v>0</v>
      </c>
      <c r="P159" s="158">
        <f t="shared" si="41"/>
        <v>0</v>
      </c>
      <c r="Q159" s="158">
        <f t="shared" si="42"/>
        <v>0</v>
      </c>
      <c r="R159" s="158">
        <f t="shared" si="43"/>
        <v>0</v>
      </c>
      <c r="S159" s="158">
        <f t="shared" si="44"/>
        <v>0</v>
      </c>
      <c r="T159" s="158">
        <f t="shared" si="45"/>
        <v>0</v>
      </c>
      <c r="U159" s="158">
        <f t="shared" si="46"/>
        <v>0</v>
      </c>
      <c r="V159" s="159">
        <f t="shared" si="48"/>
        <v>0</v>
      </c>
    </row>
    <row r="160" spans="2:22" x14ac:dyDescent="0.25">
      <c r="B160" s="30" t="s">
        <v>225</v>
      </c>
      <c r="C160" s="203"/>
      <c r="D160" s="200"/>
      <c r="E160" s="205"/>
      <c r="F160" s="42"/>
      <c r="G160" s="42"/>
      <c r="H160" s="42"/>
      <c r="I160" s="42"/>
      <c r="J160" s="42"/>
      <c r="K160" s="42"/>
      <c r="L160" s="42"/>
      <c r="M160" s="42"/>
      <c r="N160" s="158">
        <f t="shared" si="39"/>
        <v>0</v>
      </c>
      <c r="O160" s="158">
        <f t="shared" si="40"/>
        <v>0</v>
      </c>
      <c r="P160" s="158">
        <f t="shared" si="41"/>
        <v>0</v>
      </c>
      <c r="Q160" s="158">
        <f t="shared" si="42"/>
        <v>0</v>
      </c>
      <c r="R160" s="158">
        <f t="shared" si="43"/>
        <v>0</v>
      </c>
      <c r="S160" s="158">
        <f t="shared" si="44"/>
        <v>0</v>
      </c>
      <c r="T160" s="158">
        <f t="shared" si="45"/>
        <v>0</v>
      </c>
      <c r="U160" s="158">
        <f t="shared" si="46"/>
        <v>0</v>
      </c>
      <c r="V160" s="159">
        <f t="shared" si="48"/>
        <v>0</v>
      </c>
    </row>
    <row r="161" spans="2:22" ht="12.75" customHeight="1" x14ac:dyDescent="0.25">
      <c r="B161" s="30" t="s">
        <v>480</v>
      </c>
      <c r="C161" s="197">
        <v>2533.29</v>
      </c>
      <c r="D161" s="199" t="s">
        <v>222</v>
      </c>
      <c r="E161" s="205"/>
      <c r="F161" s="42"/>
      <c r="G161" s="42"/>
      <c r="H161" s="42"/>
      <c r="I161" s="42"/>
      <c r="J161" s="42"/>
      <c r="K161" s="42"/>
      <c r="L161" s="42"/>
      <c r="M161" s="42"/>
      <c r="N161" s="158">
        <f t="shared" si="39"/>
        <v>0</v>
      </c>
      <c r="O161" s="158">
        <f t="shared" si="40"/>
        <v>0</v>
      </c>
      <c r="P161" s="158">
        <f t="shared" si="41"/>
        <v>0</v>
      </c>
      <c r="Q161" s="158">
        <f t="shared" si="42"/>
        <v>0</v>
      </c>
      <c r="R161" s="158">
        <f t="shared" si="43"/>
        <v>0</v>
      </c>
      <c r="S161" s="158">
        <f t="shared" si="44"/>
        <v>0</v>
      </c>
      <c r="T161" s="158">
        <f t="shared" si="45"/>
        <v>0</v>
      </c>
      <c r="U161" s="158">
        <f t="shared" si="46"/>
        <v>0</v>
      </c>
      <c r="V161" s="159">
        <f t="shared" si="48"/>
        <v>0</v>
      </c>
    </row>
    <row r="162" spans="2:22" x14ac:dyDescent="0.25">
      <c r="B162" s="30" t="s">
        <v>226</v>
      </c>
      <c r="C162" s="203"/>
      <c r="D162" s="200"/>
      <c r="E162" s="205"/>
      <c r="F162" s="42"/>
      <c r="G162" s="42"/>
      <c r="H162" s="42"/>
      <c r="I162" s="42"/>
      <c r="J162" s="42"/>
      <c r="K162" s="42"/>
      <c r="L162" s="42"/>
      <c r="M162" s="42"/>
      <c r="N162" s="158">
        <f t="shared" si="39"/>
        <v>0</v>
      </c>
      <c r="O162" s="158">
        <f t="shared" si="40"/>
        <v>0</v>
      </c>
      <c r="P162" s="158">
        <f t="shared" si="41"/>
        <v>0</v>
      </c>
      <c r="Q162" s="158">
        <f t="shared" si="42"/>
        <v>0</v>
      </c>
      <c r="R162" s="158">
        <f t="shared" si="43"/>
        <v>0</v>
      </c>
      <c r="S162" s="158">
        <f t="shared" si="44"/>
        <v>0</v>
      </c>
      <c r="T162" s="158">
        <f t="shared" si="45"/>
        <v>0</v>
      </c>
      <c r="U162" s="158">
        <f t="shared" si="46"/>
        <v>0</v>
      </c>
      <c r="V162" s="159">
        <f t="shared" si="48"/>
        <v>0</v>
      </c>
    </row>
    <row r="163" spans="2:22" x14ac:dyDescent="0.25">
      <c r="B163" s="30" t="s">
        <v>141</v>
      </c>
      <c r="C163" s="177">
        <v>73.489999999999995</v>
      </c>
      <c r="D163" s="56" t="s">
        <v>227</v>
      </c>
      <c r="E163" s="205"/>
      <c r="F163" s="42"/>
      <c r="G163" s="42"/>
      <c r="H163" s="42"/>
      <c r="I163" s="42"/>
      <c r="J163" s="42"/>
      <c r="K163" s="42"/>
      <c r="L163" s="42"/>
      <c r="M163" s="42"/>
      <c r="N163" s="158">
        <f t="shared" si="39"/>
        <v>0</v>
      </c>
      <c r="O163" s="158">
        <f t="shared" si="40"/>
        <v>0</v>
      </c>
      <c r="P163" s="158">
        <f t="shared" si="41"/>
        <v>0</v>
      </c>
      <c r="Q163" s="158">
        <f t="shared" si="42"/>
        <v>0</v>
      </c>
      <c r="R163" s="158">
        <f t="shared" si="43"/>
        <v>0</v>
      </c>
      <c r="S163" s="158">
        <f t="shared" si="44"/>
        <v>0</v>
      </c>
      <c r="T163" s="158">
        <f t="shared" si="45"/>
        <v>0</v>
      </c>
      <c r="U163" s="158">
        <f t="shared" si="46"/>
        <v>0</v>
      </c>
      <c r="V163" s="159">
        <f t="shared" si="48"/>
        <v>0</v>
      </c>
    </row>
    <row r="164" spans="2:22" x14ac:dyDescent="0.25">
      <c r="B164" s="30" t="s">
        <v>232</v>
      </c>
      <c r="C164" s="177">
        <v>125</v>
      </c>
      <c r="D164" s="56" t="s">
        <v>233</v>
      </c>
      <c r="E164" s="205"/>
      <c r="F164" s="42"/>
      <c r="G164" s="42"/>
      <c r="H164" s="42"/>
      <c r="I164" s="42"/>
      <c r="J164" s="42"/>
      <c r="K164" s="42"/>
      <c r="L164" s="42"/>
      <c r="M164" s="42"/>
      <c r="N164" s="158">
        <f t="shared" si="39"/>
        <v>0</v>
      </c>
      <c r="O164" s="158">
        <f t="shared" si="40"/>
        <v>0</v>
      </c>
      <c r="P164" s="158">
        <f t="shared" si="41"/>
        <v>0</v>
      </c>
      <c r="Q164" s="158">
        <f t="shared" si="42"/>
        <v>0</v>
      </c>
      <c r="R164" s="158">
        <f t="shared" si="43"/>
        <v>0</v>
      </c>
      <c r="S164" s="158">
        <f t="shared" si="44"/>
        <v>0</v>
      </c>
      <c r="T164" s="158">
        <f t="shared" si="45"/>
        <v>0</v>
      </c>
      <c r="U164" s="158">
        <f t="shared" si="46"/>
        <v>0</v>
      </c>
      <c r="V164" s="159">
        <f t="shared" si="48"/>
        <v>0</v>
      </c>
    </row>
    <row r="165" spans="2:22" ht="24" x14ac:dyDescent="0.25">
      <c r="B165" s="30" t="s">
        <v>142</v>
      </c>
      <c r="C165" s="177">
        <v>0.21</v>
      </c>
      <c r="D165" s="56" t="s">
        <v>462</v>
      </c>
      <c r="E165" s="205"/>
      <c r="F165" s="42"/>
      <c r="G165" s="42"/>
      <c r="H165" s="42"/>
      <c r="I165" s="42"/>
      <c r="J165" s="42"/>
      <c r="K165" s="42"/>
      <c r="L165" s="42"/>
      <c r="M165" s="42"/>
      <c r="N165" s="158">
        <f t="shared" si="39"/>
        <v>0</v>
      </c>
      <c r="O165" s="158">
        <f t="shared" si="40"/>
        <v>0</v>
      </c>
      <c r="P165" s="158">
        <f t="shared" si="41"/>
        <v>0</v>
      </c>
      <c r="Q165" s="158">
        <f t="shared" si="42"/>
        <v>0</v>
      </c>
      <c r="R165" s="158">
        <f t="shared" si="43"/>
        <v>0</v>
      </c>
      <c r="S165" s="158">
        <f t="shared" si="44"/>
        <v>0</v>
      </c>
      <c r="T165" s="158">
        <f t="shared" si="45"/>
        <v>0</v>
      </c>
      <c r="U165" s="158">
        <f t="shared" si="46"/>
        <v>0</v>
      </c>
      <c r="V165" s="159">
        <f t="shared" si="48"/>
        <v>0</v>
      </c>
    </row>
    <row r="166" spans="2:22" ht="24" x14ac:dyDescent="0.25">
      <c r="B166" s="30" t="s">
        <v>143</v>
      </c>
      <c r="C166" s="177">
        <v>0.18</v>
      </c>
      <c r="D166" s="56" t="s">
        <v>486</v>
      </c>
      <c r="E166" s="205"/>
      <c r="F166" s="42"/>
      <c r="G166" s="42"/>
      <c r="H166" s="42"/>
      <c r="I166" s="42"/>
      <c r="J166" s="42"/>
      <c r="K166" s="42"/>
      <c r="L166" s="42"/>
      <c r="M166" s="42"/>
      <c r="N166" s="158">
        <f t="shared" si="39"/>
        <v>0</v>
      </c>
      <c r="O166" s="158">
        <f t="shared" si="40"/>
        <v>0</v>
      </c>
      <c r="P166" s="158">
        <f t="shared" si="41"/>
        <v>0</v>
      </c>
      <c r="Q166" s="158">
        <f t="shared" si="42"/>
        <v>0</v>
      </c>
      <c r="R166" s="158">
        <f t="shared" si="43"/>
        <v>0</v>
      </c>
      <c r="S166" s="158">
        <f t="shared" si="44"/>
        <v>0</v>
      </c>
      <c r="T166" s="158">
        <f t="shared" si="45"/>
        <v>0</v>
      </c>
      <c r="U166" s="158">
        <f t="shared" si="46"/>
        <v>0</v>
      </c>
      <c r="V166" s="159">
        <f t="shared" si="48"/>
        <v>0</v>
      </c>
    </row>
    <row r="167" spans="2:22" x14ac:dyDescent="0.25">
      <c r="B167" s="30" t="s">
        <v>144</v>
      </c>
      <c r="C167" s="177">
        <v>261.39999999999998</v>
      </c>
      <c r="D167" s="56" t="s">
        <v>234</v>
      </c>
      <c r="E167" s="205"/>
      <c r="F167" s="42"/>
      <c r="G167" s="42"/>
      <c r="H167" s="42"/>
      <c r="I167" s="42"/>
      <c r="J167" s="42"/>
      <c r="K167" s="42"/>
      <c r="L167" s="42"/>
      <c r="M167" s="42"/>
      <c r="N167" s="158">
        <f t="shared" si="39"/>
        <v>0</v>
      </c>
      <c r="O167" s="158">
        <f t="shared" si="40"/>
        <v>0</v>
      </c>
      <c r="P167" s="158">
        <f t="shared" si="41"/>
        <v>0</v>
      </c>
      <c r="Q167" s="158">
        <f t="shared" si="42"/>
        <v>0</v>
      </c>
      <c r="R167" s="158">
        <f t="shared" si="43"/>
        <v>0</v>
      </c>
      <c r="S167" s="158">
        <f t="shared" si="44"/>
        <v>0</v>
      </c>
      <c r="T167" s="158">
        <f t="shared" si="45"/>
        <v>0</v>
      </c>
      <c r="U167" s="158">
        <f t="shared" si="46"/>
        <v>0</v>
      </c>
      <c r="V167" s="159">
        <f t="shared" si="48"/>
        <v>0</v>
      </c>
    </row>
    <row r="168" spans="2:22" x14ac:dyDescent="0.25">
      <c r="B168" s="30" t="s">
        <v>145</v>
      </c>
      <c r="C168" s="177">
        <v>27.81</v>
      </c>
      <c r="D168" s="56" t="s">
        <v>196</v>
      </c>
      <c r="E168" s="205"/>
      <c r="F168" s="42"/>
      <c r="G168" s="42"/>
      <c r="H168" s="42"/>
      <c r="I168" s="42"/>
      <c r="J168" s="42"/>
      <c r="K168" s="42"/>
      <c r="L168" s="42"/>
      <c r="M168" s="42"/>
      <c r="N168" s="158">
        <f t="shared" si="39"/>
        <v>0</v>
      </c>
      <c r="O168" s="158">
        <f t="shared" si="40"/>
        <v>0</v>
      </c>
      <c r="P168" s="158">
        <f t="shared" si="41"/>
        <v>0</v>
      </c>
      <c r="Q168" s="158">
        <f t="shared" si="42"/>
        <v>0</v>
      </c>
      <c r="R168" s="158">
        <f t="shared" si="43"/>
        <v>0</v>
      </c>
      <c r="S168" s="158">
        <f t="shared" si="44"/>
        <v>0</v>
      </c>
      <c r="T168" s="158">
        <f t="shared" si="45"/>
        <v>0</v>
      </c>
      <c r="U168" s="158">
        <f t="shared" si="46"/>
        <v>0</v>
      </c>
      <c r="V168" s="159">
        <f t="shared" si="48"/>
        <v>0</v>
      </c>
    </row>
    <row r="169" spans="2:22" x14ac:dyDescent="0.25">
      <c r="B169" s="30" t="s">
        <v>482</v>
      </c>
      <c r="C169" s="177">
        <v>83.44</v>
      </c>
      <c r="D169" s="56" t="s">
        <v>196</v>
      </c>
      <c r="E169" s="205"/>
      <c r="F169" s="42"/>
      <c r="G169" s="42"/>
      <c r="H169" s="42"/>
      <c r="I169" s="42"/>
      <c r="J169" s="42"/>
      <c r="K169" s="42"/>
      <c r="L169" s="42"/>
      <c r="M169" s="42"/>
      <c r="N169" s="158">
        <f t="shared" si="39"/>
        <v>0</v>
      </c>
      <c r="O169" s="158">
        <f t="shared" si="40"/>
        <v>0</v>
      </c>
      <c r="P169" s="158">
        <f t="shared" si="41"/>
        <v>0</v>
      </c>
      <c r="Q169" s="158">
        <f t="shared" si="42"/>
        <v>0</v>
      </c>
      <c r="R169" s="158">
        <f t="shared" si="43"/>
        <v>0</v>
      </c>
      <c r="S169" s="158">
        <f t="shared" si="44"/>
        <v>0</v>
      </c>
      <c r="T169" s="158">
        <f t="shared" si="45"/>
        <v>0</v>
      </c>
      <c r="U169" s="158">
        <f t="shared" si="46"/>
        <v>0</v>
      </c>
      <c r="V169" s="159">
        <f t="shared" si="48"/>
        <v>0</v>
      </c>
    </row>
    <row r="170" spans="2:22" x14ac:dyDescent="0.25">
      <c r="B170" s="30" t="s">
        <v>146</v>
      </c>
      <c r="C170" s="177">
        <v>160.33000000000001</v>
      </c>
      <c r="D170" s="56" t="s">
        <v>235</v>
      </c>
      <c r="E170" s="205"/>
      <c r="F170" s="42"/>
      <c r="G170" s="42"/>
      <c r="H170" s="42"/>
      <c r="I170" s="42"/>
      <c r="J170" s="42"/>
      <c r="K170" s="42"/>
      <c r="L170" s="42"/>
      <c r="M170" s="42"/>
      <c r="N170" s="158">
        <f t="shared" si="39"/>
        <v>0</v>
      </c>
      <c r="O170" s="158">
        <f t="shared" si="40"/>
        <v>0</v>
      </c>
      <c r="P170" s="158">
        <f t="shared" si="41"/>
        <v>0</v>
      </c>
      <c r="Q170" s="158">
        <f t="shared" si="42"/>
        <v>0</v>
      </c>
      <c r="R170" s="158">
        <f t="shared" si="43"/>
        <v>0</v>
      </c>
      <c r="S170" s="158">
        <f t="shared" si="44"/>
        <v>0</v>
      </c>
      <c r="T170" s="158">
        <f t="shared" si="45"/>
        <v>0</v>
      </c>
      <c r="U170" s="158">
        <f t="shared" si="46"/>
        <v>0</v>
      </c>
      <c r="V170" s="159">
        <f t="shared" si="48"/>
        <v>0</v>
      </c>
    </row>
    <row r="171" spans="2:22" x14ac:dyDescent="0.25">
      <c r="B171" s="30" t="s">
        <v>147</v>
      </c>
      <c r="C171" s="177">
        <v>55.62</v>
      </c>
      <c r="D171" s="56" t="s">
        <v>196</v>
      </c>
      <c r="E171" s="205"/>
      <c r="F171" s="42"/>
      <c r="G171" s="42"/>
      <c r="H171" s="42"/>
      <c r="I171" s="42"/>
      <c r="J171" s="42"/>
      <c r="K171" s="42"/>
      <c r="L171" s="42"/>
      <c r="M171" s="42"/>
      <c r="N171" s="158">
        <f t="shared" si="39"/>
        <v>0</v>
      </c>
      <c r="O171" s="158">
        <f t="shared" si="40"/>
        <v>0</v>
      </c>
      <c r="P171" s="158">
        <f t="shared" si="41"/>
        <v>0</v>
      </c>
      <c r="Q171" s="158">
        <f t="shared" si="42"/>
        <v>0</v>
      </c>
      <c r="R171" s="158">
        <f t="shared" si="43"/>
        <v>0</v>
      </c>
      <c r="S171" s="158">
        <f t="shared" si="44"/>
        <v>0</v>
      </c>
      <c r="T171" s="158">
        <f t="shared" si="45"/>
        <v>0</v>
      </c>
      <c r="U171" s="158">
        <f t="shared" si="46"/>
        <v>0</v>
      </c>
      <c r="V171" s="159">
        <f t="shared" si="48"/>
        <v>0</v>
      </c>
    </row>
    <row r="172" spans="2:22" ht="24" x14ac:dyDescent="0.25">
      <c r="B172" s="30" t="s">
        <v>148</v>
      </c>
      <c r="C172" s="177">
        <v>261.41000000000003</v>
      </c>
      <c r="D172" s="56" t="s">
        <v>236</v>
      </c>
      <c r="E172" s="205"/>
      <c r="F172" s="42"/>
      <c r="G172" s="42"/>
      <c r="H172" s="42"/>
      <c r="I172" s="42"/>
      <c r="J172" s="42"/>
      <c r="K172" s="42"/>
      <c r="L172" s="42"/>
      <c r="M172" s="42"/>
      <c r="N172" s="158">
        <f t="shared" si="39"/>
        <v>0</v>
      </c>
      <c r="O172" s="158">
        <f t="shared" si="40"/>
        <v>0</v>
      </c>
      <c r="P172" s="158">
        <f t="shared" si="41"/>
        <v>0</v>
      </c>
      <c r="Q172" s="158">
        <f t="shared" si="42"/>
        <v>0</v>
      </c>
      <c r="R172" s="158">
        <f t="shared" si="43"/>
        <v>0</v>
      </c>
      <c r="S172" s="158">
        <f t="shared" si="44"/>
        <v>0</v>
      </c>
      <c r="T172" s="158">
        <f t="shared" si="45"/>
        <v>0</v>
      </c>
      <c r="U172" s="158">
        <f t="shared" si="46"/>
        <v>0</v>
      </c>
      <c r="V172" s="159">
        <f t="shared" si="48"/>
        <v>0</v>
      </c>
    </row>
    <row r="173" spans="2:22" ht="24" x14ac:dyDescent="0.25">
      <c r="B173" s="30" t="s">
        <v>149</v>
      </c>
      <c r="C173" s="177">
        <v>74.28</v>
      </c>
      <c r="D173" s="56" t="s">
        <v>237</v>
      </c>
      <c r="E173" s="205"/>
      <c r="F173" s="42"/>
      <c r="G173" s="42"/>
      <c r="H173" s="42"/>
      <c r="I173" s="42"/>
      <c r="J173" s="42"/>
      <c r="K173" s="42"/>
      <c r="L173" s="42"/>
      <c r="M173" s="42"/>
      <c r="N173" s="158">
        <f t="shared" si="39"/>
        <v>0</v>
      </c>
      <c r="O173" s="158">
        <f t="shared" si="40"/>
        <v>0</v>
      </c>
      <c r="P173" s="158">
        <f t="shared" si="41"/>
        <v>0</v>
      </c>
      <c r="Q173" s="158">
        <f t="shared" si="42"/>
        <v>0</v>
      </c>
      <c r="R173" s="158">
        <f t="shared" si="43"/>
        <v>0</v>
      </c>
      <c r="S173" s="158">
        <f t="shared" si="44"/>
        <v>0</v>
      </c>
      <c r="T173" s="158">
        <f t="shared" si="45"/>
        <v>0</v>
      </c>
      <c r="U173" s="158">
        <f t="shared" si="46"/>
        <v>0</v>
      </c>
      <c r="V173" s="159">
        <f t="shared" si="48"/>
        <v>0</v>
      </c>
    </row>
    <row r="174" spans="2:22" x14ac:dyDescent="0.25">
      <c r="B174" s="30" t="s">
        <v>150</v>
      </c>
      <c r="C174" s="177">
        <v>301.11</v>
      </c>
      <c r="D174" s="56" t="s">
        <v>166</v>
      </c>
      <c r="E174" s="205"/>
      <c r="F174" s="42"/>
      <c r="G174" s="42"/>
      <c r="H174" s="42"/>
      <c r="I174" s="42"/>
      <c r="J174" s="42"/>
      <c r="K174" s="42"/>
      <c r="L174" s="42"/>
      <c r="M174" s="42"/>
      <c r="N174" s="158">
        <f t="shared" si="39"/>
        <v>0</v>
      </c>
      <c r="O174" s="158">
        <f t="shared" si="40"/>
        <v>0</v>
      </c>
      <c r="P174" s="158">
        <f t="shared" si="41"/>
        <v>0</v>
      </c>
      <c r="Q174" s="158">
        <f t="shared" si="42"/>
        <v>0</v>
      </c>
      <c r="R174" s="158">
        <f t="shared" si="43"/>
        <v>0</v>
      </c>
      <c r="S174" s="158">
        <f t="shared" si="44"/>
        <v>0</v>
      </c>
      <c r="T174" s="158">
        <f t="shared" si="45"/>
        <v>0</v>
      </c>
      <c r="U174" s="158">
        <f t="shared" si="46"/>
        <v>0</v>
      </c>
      <c r="V174" s="159">
        <f t="shared" si="48"/>
        <v>0</v>
      </c>
    </row>
    <row r="175" spans="2:22" ht="24" x14ac:dyDescent="0.25">
      <c r="B175" s="30" t="s">
        <v>151</v>
      </c>
      <c r="C175" s="177">
        <v>7.42</v>
      </c>
      <c r="D175" s="56" t="s">
        <v>487</v>
      </c>
      <c r="E175" s="205"/>
      <c r="F175" s="42"/>
      <c r="G175" s="42"/>
      <c r="H175" s="42"/>
      <c r="I175" s="42"/>
      <c r="J175" s="42"/>
      <c r="K175" s="42"/>
      <c r="L175" s="42"/>
      <c r="M175" s="42"/>
      <c r="N175" s="158">
        <f t="shared" si="39"/>
        <v>0</v>
      </c>
      <c r="O175" s="158">
        <f t="shared" si="40"/>
        <v>0</v>
      </c>
      <c r="P175" s="158">
        <f t="shared" si="41"/>
        <v>0</v>
      </c>
      <c r="Q175" s="158">
        <f t="shared" si="42"/>
        <v>0</v>
      </c>
      <c r="R175" s="158">
        <f t="shared" si="43"/>
        <v>0</v>
      </c>
      <c r="S175" s="158">
        <f t="shared" si="44"/>
        <v>0</v>
      </c>
      <c r="T175" s="158">
        <f t="shared" si="45"/>
        <v>0</v>
      </c>
      <c r="U175" s="158">
        <f t="shared" si="46"/>
        <v>0</v>
      </c>
      <c r="V175" s="159">
        <f t="shared" si="48"/>
        <v>0</v>
      </c>
    </row>
    <row r="176" spans="2:22" ht="24" x14ac:dyDescent="0.25">
      <c r="B176" s="30" t="s">
        <v>152</v>
      </c>
      <c r="C176" s="177">
        <v>1.49</v>
      </c>
      <c r="D176" s="56" t="s">
        <v>487</v>
      </c>
      <c r="E176" s="205"/>
      <c r="F176" s="42"/>
      <c r="G176" s="42"/>
      <c r="H176" s="42"/>
      <c r="I176" s="42"/>
      <c r="J176" s="42"/>
      <c r="K176" s="42"/>
      <c r="L176" s="42"/>
      <c r="M176" s="42"/>
      <c r="N176" s="158">
        <f t="shared" si="39"/>
        <v>0</v>
      </c>
      <c r="O176" s="158">
        <f t="shared" si="40"/>
        <v>0</v>
      </c>
      <c r="P176" s="158">
        <f t="shared" si="41"/>
        <v>0</v>
      </c>
      <c r="Q176" s="158">
        <f t="shared" si="42"/>
        <v>0</v>
      </c>
      <c r="R176" s="158">
        <f t="shared" si="43"/>
        <v>0</v>
      </c>
      <c r="S176" s="158">
        <f t="shared" si="44"/>
        <v>0</v>
      </c>
      <c r="T176" s="158">
        <f t="shared" si="45"/>
        <v>0</v>
      </c>
      <c r="U176" s="158">
        <f t="shared" si="46"/>
        <v>0</v>
      </c>
      <c r="V176" s="159">
        <f t="shared" si="48"/>
        <v>0</v>
      </c>
    </row>
    <row r="177" spans="2:24" ht="24" x14ac:dyDescent="0.25">
      <c r="B177" s="30" t="s">
        <v>153</v>
      </c>
      <c r="C177" s="177">
        <v>1.39</v>
      </c>
      <c r="D177" s="56" t="s">
        <v>238</v>
      </c>
      <c r="E177" s="205"/>
      <c r="F177" s="42"/>
      <c r="G177" s="42"/>
      <c r="H177" s="42"/>
      <c r="I177" s="42"/>
      <c r="J177" s="42"/>
      <c r="K177" s="42"/>
      <c r="L177" s="42"/>
      <c r="M177" s="42"/>
      <c r="N177" s="158">
        <f t="shared" si="39"/>
        <v>0</v>
      </c>
      <c r="O177" s="158">
        <f t="shared" si="40"/>
        <v>0</v>
      </c>
      <c r="P177" s="158">
        <f t="shared" si="41"/>
        <v>0</v>
      </c>
      <c r="Q177" s="158">
        <f t="shared" si="42"/>
        <v>0</v>
      </c>
      <c r="R177" s="158">
        <f t="shared" si="43"/>
        <v>0</v>
      </c>
      <c r="S177" s="158">
        <f t="shared" si="44"/>
        <v>0</v>
      </c>
      <c r="T177" s="158">
        <f t="shared" si="45"/>
        <v>0</v>
      </c>
      <c r="U177" s="158">
        <f t="shared" si="46"/>
        <v>0</v>
      </c>
      <c r="V177" s="159">
        <f t="shared" si="48"/>
        <v>0</v>
      </c>
    </row>
    <row r="178" spans="2:24" x14ac:dyDescent="0.25">
      <c r="B178" s="30" t="s">
        <v>483</v>
      </c>
      <c r="C178" s="55">
        <v>201.32</v>
      </c>
      <c r="D178" s="56" t="s">
        <v>484</v>
      </c>
      <c r="E178" s="205"/>
      <c r="F178" s="42"/>
      <c r="G178" s="42"/>
      <c r="H178" s="42"/>
      <c r="I178" s="42"/>
      <c r="J178" s="42"/>
      <c r="K178" s="42"/>
      <c r="L178" s="42"/>
      <c r="M178" s="42"/>
      <c r="N178" s="158">
        <f t="shared" si="39"/>
        <v>0</v>
      </c>
      <c r="O178" s="158">
        <f t="shared" si="40"/>
        <v>0</v>
      </c>
      <c r="P178" s="158">
        <f t="shared" si="41"/>
        <v>0</v>
      </c>
      <c r="Q178" s="158">
        <f t="shared" si="42"/>
        <v>0</v>
      </c>
      <c r="R178" s="158">
        <f t="shared" si="43"/>
        <v>0</v>
      </c>
      <c r="S178" s="158">
        <f t="shared" si="44"/>
        <v>0</v>
      </c>
      <c r="T178" s="158">
        <f t="shared" si="45"/>
        <v>0</v>
      </c>
      <c r="U178" s="158">
        <f t="shared" si="46"/>
        <v>0</v>
      </c>
      <c r="V178" s="159">
        <f t="shared" si="48"/>
        <v>0</v>
      </c>
    </row>
    <row r="179" spans="2:24" x14ac:dyDescent="0.25">
      <c r="B179" s="30" t="s">
        <v>228</v>
      </c>
      <c r="C179" s="177">
        <v>30</v>
      </c>
      <c r="D179" s="56" t="s">
        <v>229</v>
      </c>
      <c r="E179" s="205"/>
      <c r="F179" s="42"/>
      <c r="G179" s="42"/>
      <c r="H179" s="42"/>
      <c r="I179" s="42"/>
      <c r="J179" s="42"/>
      <c r="K179" s="42"/>
      <c r="L179" s="42"/>
      <c r="M179" s="42"/>
      <c r="N179" s="158">
        <f t="shared" si="39"/>
        <v>0</v>
      </c>
      <c r="O179" s="158">
        <f t="shared" si="40"/>
        <v>0</v>
      </c>
      <c r="P179" s="158">
        <f t="shared" si="41"/>
        <v>0</v>
      </c>
      <c r="Q179" s="158">
        <f t="shared" si="42"/>
        <v>0</v>
      </c>
      <c r="R179" s="158">
        <f t="shared" si="43"/>
        <v>0</v>
      </c>
      <c r="S179" s="158">
        <f t="shared" si="44"/>
        <v>0</v>
      </c>
      <c r="T179" s="158">
        <f t="shared" si="45"/>
        <v>0</v>
      </c>
      <c r="U179" s="158">
        <f t="shared" si="46"/>
        <v>0</v>
      </c>
      <c r="V179" s="159">
        <f t="shared" si="48"/>
        <v>0</v>
      </c>
    </row>
    <row r="180" spans="2:24" x14ac:dyDescent="0.25">
      <c r="B180" s="30" t="s">
        <v>230</v>
      </c>
      <c r="C180" s="177">
        <v>10</v>
      </c>
      <c r="D180" s="56" t="s">
        <v>231</v>
      </c>
      <c r="E180" s="206"/>
      <c r="F180" s="42"/>
      <c r="G180" s="42"/>
      <c r="H180" s="42"/>
      <c r="I180" s="42"/>
      <c r="J180" s="42"/>
      <c r="K180" s="42"/>
      <c r="L180" s="42"/>
      <c r="M180" s="42"/>
      <c r="N180" s="158">
        <f t="shared" si="39"/>
        <v>0</v>
      </c>
      <c r="O180" s="158">
        <f t="shared" si="40"/>
        <v>0</v>
      </c>
      <c r="P180" s="158">
        <f t="shared" si="41"/>
        <v>0</v>
      </c>
      <c r="Q180" s="158">
        <f t="shared" si="42"/>
        <v>0</v>
      </c>
      <c r="R180" s="158">
        <f t="shared" si="43"/>
        <v>0</v>
      </c>
      <c r="S180" s="158">
        <f t="shared" si="44"/>
        <v>0</v>
      </c>
      <c r="T180" s="158">
        <f t="shared" si="45"/>
        <v>0</v>
      </c>
      <c r="U180" s="158">
        <f t="shared" si="46"/>
        <v>0</v>
      </c>
      <c r="V180" s="159">
        <f t="shared" si="48"/>
        <v>0</v>
      </c>
    </row>
    <row r="181" spans="2:24" x14ac:dyDescent="0.25">
      <c r="B181" s="31" t="s">
        <v>5</v>
      </c>
      <c r="C181" s="31"/>
      <c r="D181" s="31"/>
      <c r="E181" s="31"/>
      <c r="F181" s="31"/>
      <c r="G181" s="31"/>
      <c r="H181" s="31"/>
      <c r="I181" s="31"/>
      <c r="J181" s="31"/>
      <c r="K181" s="31"/>
      <c r="L181" s="31"/>
      <c r="M181" s="31"/>
      <c r="N181" s="31">
        <f t="shared" ref="N181:V181" si="49">SUM(N135:N180)</f>
        <v>0</v>
      </c>
      <c r="O181" s="31">
        <f t="shared" si="49"/>
        <v>0</v>
      </c>
      <c r="P181" s="31">
        <f t="shared" si="49"/>
        <v>0</v>
      </c>
      <c r="Q181" s="31">
        <f t="shared" si="49"/>
        <v>0</v>
      </c>
      <c r="R181" s="31">
        <f t="shared" si="49"/>
        <v>0</v>
      </c>
      <c r="S181" s="31">
        <f t="shared" si="49"/>
        <v>0</v>
      </c>
      <c r="T181" s="31">
        <f t="shared" si="49"/>
        <v>0</v>
      </c>
      <c r="U181" s="31">
        <f t="shared" si="49"/>
        <v>0</v>
      </c>
      <c r="V181" s="161">
        <f t="shared" si="49"/>
        <v>0</v>
      </c>
    </row>
    <row r="182" spans="2:24" x14ac:dyDescent="0.25">
      <c r="D182" s="28"/>
      <c r="X182" s="48"/>
    </row>
    <row r="183" spans="2:24" x14ac:dyDescent="0.25">
      <c r="D183" s="28"/>
      <c r="X183" s="48"/>
    </row>
    <row r="184" spans="2:24" ht="15" x14ac:dyDescent="0.25">
      <c r="B184" s="234" t="s">
        <v>271</v>
      </c>
      <c r="C184" s="234"/>
      <c r="D184" s="234"/>
      <c r="E184" s="234"/>
      <c r="F184" s="234"/>
      <c r="G184" s="234"/>
      <c r="H184" s="234"/>
      <c r="I184" s="234"/>
      <c r="J184" s="234"/>
      <c r="K184" s="234"/>
      <c r="L184" s="234"/>
      <c r="M184" s="234"/>
      <c r="N184" s="234"/>
      <c r="O184" s="234"/>
      <c r="P184" s="234"/>
      <c r="Q184" s="234"/>
      <c r="R184" s="234"/>
      <c r="S184" s="234"/>
      <c r="T184" s="234"/>
      <c r="U184" s="234"/>
      <c r="V184" s="234"/>
      <c r="X184" s="48"/>
    </row>
    <row r="185" spans="2:24" x14ac:dyDescent="0.25">
      <c r="B185" s="39"/>
      <c r="C185" s="201" t="s">
        <v>263</v>
      </c>
      <c r="D185" s="201" t="s">
        <v>105</v>
      </c>
      <c r="E185" s="223" t="s">
        <v>106</v>
      </c>
      <c r="F185" s="221" t="s">
        <v>165</v>
      </c>
      <c r="G185" s="222"/>
      <c r="H185" s="222"/>
      <c r="I185" s="222"/>
      <c r="J185" s="222"/>
      <c r="K185" s="222"/>
      <c r="L185" s="222"/>
      <c r="M185" s="222"/>
      <c r="N185" s="221" t="s">
        <v>425</v>
      </c>
      <c r="O185" s="222"/>
      <c r="P185" s="222"/>
      <c r="Q185" s="222"/>
      <c r="R185" s="222"/>
      <c r="S185" s="222"/>
      <c r="T185" s="222"/>
      <c r="U185" s="224"/>
      <c r="V185" s="207" t="s">
        <v>298</v>
      </c>
    </row>
    <row r="186" spans="2:24" x14ac:dyDescent="0.25">
      <c r="B186" s="40"/>
      <c r="C186" s="202"/>
      <c r="D186" s="202"/>
      <c r="E186" s="223"/>
      <c r="F186" s="36" t="s">
        <v>157</v>
      </c>
      <c r="G186" s="36" t="s">
        <v>158</v>
      </c>
      <c r="H186" s="36" t="s">
        <v>159</v>
      </c>
      <c r="I186" s="36" t="s">
        <v>160</v>
      </c>
      <c r="J186" s="36" t="s">
        <v>161</v>
      </c>
      <c r="K186" s="36" t="s">
        <v>162</v>
      </c>
      <c r="L186" s="36" t="s">
        <v>163</v>
      </c>
      <c r="M186" s="38" t="s">
        <v>164</v>
      </c>
      <c r="N186" s="29" t="s">
        <v>157</v>
      </c>
      <c r="O186" s="29" t="s">
        <v>158</v>
      </c>
      <c r="P186" s="29" t="s">
        <v>159</v>
      </c>
      <c r="Q186" s="29" t="s">
        <v>160</v>
      </c>
      <c r="R186" s="29" t="s">
        <v>161</v>
      </c>
      <c r="S186" s="29" t="s">
        <v>162</v>
      </c>
      <c r="T186" s="29" t="s">
        <v>163</v>
      </c>
      <c r="U186" s="29" t="s">
        <v>164</v>
      </c>
      <c r="V186" s="208"/>
    </row>
    <row r="187" spans="2:24" ht="24" x14ac:dyDescent="0.25">
      <c r="B187" s="30" t="s">
        <v>239</v>
      </c>
      <c r="C187" s="177">
        <v>451.81</v>
      </c>
      <c r="D187" s="56" t="s">
        <v>488</v>
      </c>
      <c r="E187" s="204"/>
      <c r="F187" s="42"/>
      <c r="G187" s="42"/>
      <c r="H187" s="42"/>
      <c r="I187" s="42"/>
      <c r="J187" s="42"/>
      <c r="K187" s="42"/>
      <c r="L187" s="42"/>
      <c r="M187" s="42"/>
      <c r="N187" s="158">
        <f>$C187*(1-$E$187)*F187</f>
        <v>0</v>
      </c>
      <c r="O187" s="158">
        <f t="shared" ref="O187:U187" si="50">$C187*(1-$E$187)*G187</f>
        <v>0</v>
      </c>
      <c r="P187" s="158">
        <f t="shared" si="50"/>
        <v>0</v>
      </c>
      <c r="Q187" s="158">
        <f t="shared" si="50"/>
        <v>0</v>
      </c>
      <c r="R187" s="158">
        <f t="shared" si="50"/>
        <v>0</v>
      </c>
      <c r="S187" s="158">
        <f t="shared" si="50"/>
        <v>0</v>
      </c>
      <c r="T187" s="158">
        <f t="shared" si="50"/>
        <v>0</v>
      </c>
      <c r="U187" s="158">
        <f t="shared" si="50"/>
        <v>0</v>
      </c>
      <c r="V187" s="159">
        <f t="shared" ref="V187:V215" si="51">SUM(N187:U187)</f>
        <v>0</v>
      </c>
    </row>
    <row r="188" spans="2:24" ht="24" x14ac:dyDescent="0.25">
      <c r="B188" s="30" t="s">
        <v>240</v>
      </c>
      <c r="C188" s="177">
        <v>168.92</v>
      </c>
      <c r="D188" s="56" t="s">
        <v>489</v>
      </c>
      <c r="E188" s="205"/>
      <c r="F188" s="42"/>
      <c r="G188" s="42"/>
      <c r="H188" s="42"/>
      <c r="I188" s="42"/>
      <c r="J188" s="42"/>
      <c r="K188" s="42"/>
      <c r="L188" s="42"/>
      <c r="M188" s="42"/>
      <c r="N188" s="158">
        <f t="shared" ref="N188:N215" si="52">$C188*(1-$E$187)*F188</f>
        <v>0</v>
      </c>
      <c r="O188" s="158">
        <f t="shared" ref="O188:O215" si="53">$C188*(1-$E$187)*G188</f>
        <v>0</v>
      </c>
      <c r="P188" s="158">
        <f t="shared" ref="P188:P215" si="54">$C188*(1-$E$187)*H188</f>
        <v>0</v>
      </c>
      <c r="Q188" s="158">
        <f t="shared" ref="Q188:Q215" si="55">$C188*(1-$E$187)*I188</f>
        <v>0</v>
      </c>
      <c r="R188" s="158">
        <f t="shared" ref="R188:R215" si="56">$C188*(1-$E$187)*J188</f>
        <v>0</v>
      </c>
      <c r="S188" s="158">
        <f t="shared" ref="S188:S215" si="57">$C188*(1-$E$187)*K188</f>
        <v>0</v>
      </c>
      <c r="T188" s="158">
        <f t="shared" ref="T188:T215" si="58">$C188*(1-$E$187)*L188</f>
        <v>0</v>
      </c>
      <c r="U188" s="158">
        <f t="shared" ref="U188:U215" si="59">$C188*(1-$E$187)*M188</f>
        <v>0</v>
      </c>
      <c r="V188" s="159">
        <f t="shared" si="51"/>
        <v>0</v>
      </c>
    </row>
    <row r="189" spans="2:24" x14ac:dyDescent="0.25">
      <c r="B189" s="30" t="s">
        <v>490</v>
      </c>
      <c r="C189" s="177">
        <v>3.71</v>
      </c>
      <c r="D189" s="56" t="s">
        <v>491</v>
      </c>
      <c r="E189" s="205"/>
      <c r="F189" s="42"/>
      <c r="G189" s="42"/>
      <c r="H189" s="42"/>
      <c r="I189" s="42"/>
      <c r="J189" s="42"/>
      <c r="K189" s="42"/>
      <c r="L189" s="42"/>
      <c r="M189" s="42"/>
      <c r="N189" s="158">
        <f t="shared" si="52"/>
        <v>0</v>
      </c>
      <c r="O189" s="158">
        <f t="shared" si="53"/>
        <v>0</v>
      </c>
      <c r="P189" s="158">
        <f t="shared" si="54"/>
        <v>0</v>
      </c>
      <c r="Q189" s="158">
        <f t="shared" si="55"/>
        <v>0</v>
      </c>
      <c r="R189" s="158">
        <f t="shared" si="56"/>
        <v>0</v>
      </c>
      <c r="S189" s="158">
        <f t="shared" si="57"/>
        <v>0</v>
      </c>
      <c r="T189" s="158">
        <f t="shared" si="58"/>
        <v>0</v>
      </c>
      <c r="U189" s="158">
        <f t="shared" si="59"/>
        <v>0</v>
      </c>
      <c r="V189" s="159">
        <f t="shared" si="51"/>
        <v>0</v>
      </c>
    </row>
    <row r="190" spans="2:24" x14ac:dyDescent="0.25">
      <c r="B190" s="30" t="s">
        <v>241</v>
      </c>
      <c r="C190" s="177">
        <v>130.77000000000001</v>
      </c>
      <c r="D190" s="56" t="s">
        <v>492</v>
      </c>
      <c r="E190" s="205"/>
      <c r="F190" s="42"/>
      <c r="G190" s="42"/>
      <c r="H190" s="42"/>
      <c r="I190" s="42"/>
      <c r="J190" s="42"/>
      <c r="K190" s="42"/>
      <c r="L190" s="42"/>
      <c r="M190" s="42"/>
      <c r="N190" s="158">
        <f t="shared" si="52"/>
        <v>0</v>
      </c>
      <c r="O190" s="158">
        <f t="shared" si="53"/>
        <v>0</v>
      </c>
      <c r="P190" s="158">
        <f t="shared" si="54"/>
        <v>0</v>
      </c>
      <c r="Q190" s="158">
        <f t="shared" si="55"/>
        <v>0</v>
      </c>
      <c r="R190" s="158">
        <f t="shared" si="56"/>
        <v>0</v>
      </c>
      <c r="S190" s="158">
        <f t="shared" si="57"/>
        <v>0</v>
      </c>
      <c r="T190" s="158">
        <f t="shared" si="58"/>
        <v>0</v>
      </c>
      <c r="U190" s="158">
        <f t="shared" si="59"/>
        <v>0</v>
      </c>
      <c r="V190" s="159">
        <f t="shared" si="51"/>
        <v>0</v>
      </c>
    </row>
    <row r="191" spans="2:24" x14ac:dyDescent="0.25">
      <c r="B191" s="30" t="s">
        <v>241</v>
      </c>
      <c r="C191" s="177">
        <v>1.63</v>
      </c>
      <c r="D191" s="56" t="s">
        <v>491</v>
      </c>
      <c r="E191" s="205"/>
      <c r="F191" s="42"/>
      <c r="G191" s="42"/>
      <c r="H191" s="42"/>
      <c r="I191" s="42"/>
      <c r="J191" s="42"/>
      <c r="K191" s="42"/>
      <c r="L191" s="42"/>
      <c r="M191" s="42"/>
      <c r="N191" s="158">
        <f t="shared" si="52"/>
        <v>0</v>
      </c>
      <c r="O191" s="158">
        <f t="shared" si="53"/>
        <v>0</v>
      </c>
      <c r="P191" s="158">
        <f t="shared" si="54"/>
        <v>0</v>
      </c>
      <c r="Q191" s="158">
        <f t="shared" si="55"/>
        <v>0</v>
      </c>
      <c r="R191" s="158">
        <f t="shared" si="56"/>
        <v>0</v>
      </c>
      <c r="S191" s="158">
        <f t="shared" si="57"/>
        <v>0</v>
      </c>
      <c r="T191" s="158">
        <f t="shared" si="58"/>
        <v>0</v>
      </c>
      <c r="U191" s="158">
        <f t="shared" si="59"/>
        <v>0</v>
      </c>
      <c r="V191" s="159">
        <f t="shared" si="51"/>
        <v>0</v>
      </c>
    </row>
    <row r="192" spans="2:24" x14ac:dyDescent="0.25">
      <c r="B192" s="30" t="s">
        <v>242</v>
      </c>
      <c r="C192" s="177">
        <v>29.83</v>
      </c>
      <c r="D192" s="56" t="s">
        <v>493</v>
      </c>
      <c r="E192" s="205"/>
      <c r="F192" s="42"/>
      <c r="G192" s="42"/>
      <c r="H192" s="42"/>
      <c r="I192" s="42"/>
      <c r="J192" s="42"/>
      <c r="K192" s="42"/>
      <c r="L192" s="42"/>
      <c r="M192" s="42"/>
      <c r="N192" s="158">
        <f t="shared" si="52"/>
        <v>0</v>
      </c>
      <c r="O192" s="158">
        <f t="shared" si="53"/>
        <v>0</v>
      </c>
      <c r="P192" s="158">
        <f t="shared" si="54"/>
        <v>0</v>
      </c>
      <c r="Q192" s="158">
        <f t="shared" si="55"/>
        <v>0</v>
      </c>
      <c r="R192" s="158">
        <f t="shared" si="56"/>
        <v>0</v>
      </c>
      <c r="S192" s="158">
        <f t="shared" si="57"/>
        <v>0</v>
      </c>
      <c r="T192" s="158">
        <f t="shared" si="58"/>
        <v>0</v>
      </c>
      <c r="U192" s="158">
        <f t="shared" si="59"/>
        <v>0</v>
      </c>
      <c r="V192" s="159">
        <f t="shared" si="51"/>
        <v>0</v>
      </c>
    </row>
    <row r="193" spans="2:22" x14ac:dyDescent="0.25">
      <c r="B193" s="30" t="s">
        <v>243</v>
      </c>
      <c r="C193" s="177">
        <v>33.270000000000003</v>
      </c>
      <c r="D193" s="56" t="s">
        <v>494</v>
      </c>
      <c r="E193" s="205"/>
      <c r="F193" s="42"/>
      <c r="G193" s="42"/>
      <c r="H193" s="42"/>
      <c r="I193" s="42"/>
      <c r="J193" s="42"/>
      <c r="K193" s="42"/>
      <c r="L193" s="42"/>
      <c r="M193" s="42"/>
      <c r="N193" s="158">
        <f t="shared" si="52"/>
        <v>0</v>
      </c>
      <c r="O193" s="158">
        <f t="shared" si="53"/>
        <v>0</v>
      </c>
      <c r="P193" s="158">
        <f t="shared" si="54"/>
        <v>0</v>
      </c>
      <c r="Q193" s="158">
        <f t="shared" si="55"/>
        <v>0</v>
      </c>
      <c r="R193" s="158">
        <f t="shared" si="56"/>
        <v>0</v>
      </c>
      <c r="S193" s="158">
        <f t="shared" si="57"/>
        <v>0</v>
      </c>
      <c r="T193" s="158">
        <f t="shared" si="58"/>
        <v>0</v>
      </c>
      <c r="U193" s="158">
        <f t="shared" si="59"/>
        <v>0</v>
      </c>
      <c r="V193" s="159">
        <f t="shared" si="51"/>
        <v>0</v>
      </c>
    </row>
    <row r="194" spans="2:22" x14ac:dyDescent="0.25">
      <c r="B194" s="30" t="s">
        <v>244</v>
      </c>
      <c r="C194" s="177">
        <v>36.71</v>
      </c>
      <c r="D194" s="56" t="s">
        <v>493</v>
      </c>
      <c r="E194" s="205"/>
      <c r="F194" s="42"/>
      <c r="G194" s="42"/>
      <c r="H194" s="42"/>
      <c r="I194" s="42"/>
      <c r="J194" s="42"/>
      <c r="K194" s="42"/>
      <c r="L194" s="42"/>
      <c r="M194" s="42"/>
      <c r="N194" s="158">
        <f t="shared" si="52"/>
        <v>0</v>
      </c>
      <c r="O194" s="158">
        <f t="shared" si="53"/>
        <v>0</v>
      </c>
      <c r="P194" s="158">
        <f t="shared" si="54"/>
        <v>0</v>
      </c>
      <c r="Q194" s="158">
        <f t="shared" si="55"/>
        <v>0</v>
      </c>
      <c r="R194" s="158">
        <f t="shared" si="56"/>
        <v>0</v>
      </c>
      <c r="S194" s="158">
        <f t="shared" si="57"/>
        <v>0</v>
      </c>
      <c r="T194" s="158">
        <f t="shared" si="58"/>
        <v>0</v>
      </c>
      <c r="U194" s="158">
        <f t="shared" si="59"/>
        <v>0</v>
      </c>
      <c r="V194" s="159">
        <f t="shared" si="51"/>
        <v>0</v>
      </c>
    </row>
    <row r="195" spans="2:22" x14ac:dyDescent="0.25">
      <c r="B195" s="30" t="s">
        <v>245</v>
      </c>
      <c r="C195" s="177">
        <v>10.65</v>
      </c>
      <c r="D195" s="56" t="s">
        <v>495</v>
      </c>
      <c r="E195" s="205"/>
      <c r="F195" s="42"/>
      <c r="G195" s="42"/>
      <c r="H195" s="42"/>
      <c r="I195" s="42"/>
      <c r="J195" s="42"/>
      <c r="K195" s="42"/>
      <c r="L195" s="42"/>
      <c r="M195" s="42"/>
      <c r="N195" s="158">
        <f t="shared" si="52"/>
        <v>0</v>
      </c>
      <c r="O195" s="158">
        <f t="shared" si="53"/>
        <v>0</v>
      </c>
      <c r="P195" s="158">
        <f t="shared" si="54"/>
        <v>0</v>
      </c>
      <c r="Q195" s="158">
        <f t="shared" si="55"/>
        <v>0</v>
      </c>
      <c r="R195" s="158">
        <f t="shared" si="56"/>
        <v>0</v>
      </c>
      <c r="S195" s="158">
        <f t="shared" si="57"/>
        <v>0</v>
      </c>
      <c r="T195" s="158">
        <f t="shared" si="58"/>
        <v>0</v>
      </c>
      <c r="U195" s="158">
        <f t="shared" si="59"/>
        <v>0</v>
      </c>
      <c r="V195" s="159">
        <f t="shared" si="51"/>
        <v>0</v>
      </c>
    </row>
    <row r="196" spans="2:22" x14ac:dyDescent="0.25">
      <c r="B196" s="30" t="s">
        <v>496</v>
      </c>
      <c r="C196" s="177">
        <v>12.2</v>
      </c>
      <c r="D196" s="56" t="s">
        <v>497</v>
      </c>
      <c r="E196" s="205"/>
      <c r="F196" s="42"/>
      <c r="G196" s="42"/>
      <c r="H196" s="42"/>
      <c r="I196" s="42"/>
      <c r="J196" s="42"/>
      <c r="K196" s="42"/>
      <c r="L196" s="42"/>
      <c r="M196" s="42"/>
      <c r="N196" s="158">
        <f t="shared" si="52"/>
        <v>0</v>
      </c>
      <c r="O196" s="158">
        <f t="shared" si="53"/>
        <v>0</v>
      </c>
      <c r="P196" s="158">
        <f t="shared" si="54"/>
        <v>0</v>
      </c>
      <c r="Q196" s="158">
        <f t="shared" si="55"/>
        <v>0</v>
      </c>
      <c r="R196" s="158">
        <f t="shared" si="56"/>
        <v>0</v>
      </c>
      <c r="S196" s="158">
        <f t="shared" si="57"/>
        <v>0</v>
      </c>
      <c r="T196" s="158">
        <f t="shared" si="58"/>
        <v>0</v>
      </c>
      <c r="U196" s="158">
        <f t="shared" si="59"/>
        <v>0</v>
      </c>
      <c r="V196" s="159">
        <f t="shared" si="51"/>
        <v>0</v>
      </c>
    </row>
    <row r="197" spans="2:22" x14ac:dyDescent="0.25">
      <c r="B197" s="30" t="s">
        <v>498</v>
      </c>
      <c r="C197" s="177">
        <v>12.23</v>
      </c>
      <c r="D197" s="56" t="s">
        <v>497</v>
      </c>
      <c r="E197" s="205"/>
      <c r="F197" s="42"/>
      <c r="G197" s="42"/>
      <c r="H197" s="42"/>
      <c r="I197" s="42"/>
      <c r="J197" s="42"/>
      <c r="K197" s="42"/>
      <c r="L197" s="42"/>
      <c r="M197" s="42"/>
      <c r="N197" s="158">
        <f t="shared" si="52"/>
        <v>0</v>
      </c>
      <c r="O197" s="158">
        <f t="shared" si="53"/>
        <v>0</v>
      </c>
      <c r="P197" s="158">
        <f t="shared" si="54"/>
        <v>0</v>
      </c>
      <c r="Q197" s="158">
        <f t="shared" si="55"/>
        <v>0</v>
      </c>
      <c r="R197" s="158">
        <f t="shared" si="56"/>
        <v>0</v>
      </c>
      <c r="S197" s="158">
        <f t="shared" si="57"/>
        <v>0</v>
      </c>
      <c r="T197" s="158">
        <f t="shared" si="58"/>
        <v>0</v>
      </c>
      <c r="U197" s="158">
        <f t="shared" si="59"/>
        <v>0</v>
      </c>
      <c r="V197" s="159">
        <f t="shared" si="51"/>
        <v>0</v>
      </c>
    </row>
    <row r="198" spans="2:22" x14ac:dyDescent="0.25">
      <c r="B198" s="30" t="s">
        <v>499</v>
      </c>
      <c r="C198" s="177">
        <v>12.96</v>
      </c>
      <c r="D198" s="56" t="s">
        <v>497</v>
      </c>
      <c r="E198" s="205"/>
      <c r="F198" s="42"/>
      <c r="G198" s="42"/>
      <c r="H198" s="42"/>
      <c r="I198" s="42"/>
      <c r="J198" s="42"/>
      <c r="K198" s="42"/>
      <c r="L198" s="42"/>
      <c r="M198" s="42"/>
      <c r="N198" s="158">
        <f t="shared" si="52"/>
        <v>0</v>
      </c>
      <c r="O198" s="158">
        <f t="shared" si="53"/>
        <v>0</v>
      </c>
      <c r="P198" s="158">
        <f t="shared" si="54"/>
        <v>0</v>
      </c>
      <c r="Q198" s="158">
        <f t="shared" si="55"/>
        <v>0</v>
      </c>
      <c r="R198" s="158">
        <f t="shared" si="56"/>
        <v>0</v>
      </c>
      <c r="S198" s="158">
        <f t="shared" si="57"/>
        <v>0</v>
      </c>
      <c r="T198" s="158">
        <f t="shared" si="58"/>
        <v>0</v>
      </c>
      <c r="U198" s="158">
        <f t="shared" si="59"/>
        <v>0</v>
      </c>
      <c r="V198" s="159">
        <f t="shared" si="51"/>
        <v>0</v>
      </c>
    </row>
    <row r="199" spans="2:22" x14ac:dyDescent="0.25">
      <c r="B199" s="30" t="s">
        <v>500</v>
      </c>
      <c r="C199" s="177">
        <v>14.64</v>
      </c>
      <c r="D199" s="56" t="s">
        <v>497</v>
      </c>
      <c r="E199" s="205"/>
      <c r="F199" s="42"/>
      <c r="G199" s="42"/>
      <c r="H199" s="42"/>
      <c r="I199" s="42"/>
      <c r="J199" s="42"/>
      <c r="K199" s="42"/>
      <c r="L199" s="42"/>
      <c r="M199" s="42"/>
      <c r="N199" s="158">
        <f t="shared" si="52"/>
        <v>0</v>
      </c>
      <c r="O199" s="158">
        <f t="shared" si="53"/>
        <v>0</v>
      </c>
      <c r="P199" s="158">
        <f t="shared" si="54"/>
        <v>0</v>
      </c>
      <c r="Q199" s="158">
        <f t="shared" si="55"/>
        <v>0</v>
      </c>
      <c r="R199" s="158">
        <f t="shared" si="56"/>
        <v>0</v>
      </c>
      <c r="S199" s="158">
        <f t="shared" si="57"/>
        <v>0</v>
      </c>
      <c r="T199" s="158">
        <f t="shared" si="58"/>
        <v>0</v>
      </c>
      <c r="U199" s="158">
        <f t="shared" si="59"/>
        <v>0</v>
      </c>
      <c r="V199" s="159">
        <f t="shared" si="51"/>
        <v>0</v>
      </c>
    </row>
    <row r="200" spans="2:22" x14ac:dyDescent="0.25">
      <c r="B200" s="30" t="s">
        <v>501</v>
      </c>
      <c r="C200" s="177">
        <v>14.68</v>
      </c>
      <c r="D200" s="56" t="s">
        <v>497</v>
      </c>
      <c r="E200" s="205"/>
      <c r="F200" s="42"/>
      <c r="G200" s="42"/>
      <c r="H200" s="42"/>
      <c r="I200" s="42"/>
      <c r="J200" s="42"/>
      <c r="K200" s="42"/>
      <c r="L200" s="42"/>
      <c r="M200" s="42"/>
      <c r="N200" s="158">
        <f t="shared" si="52"/>
        <v>0</v>
      </c>
      <c r="O200" s="158">
        <f t="shared" si="53"/>
        <v>0</v>
      </c>
      <c r="P200" s="158">
        <f t="shared" si="54"/>
        <v>0</v>
      </c>
      <c r="Q200" s="158">
        <f t="shared" si="55"/>
        <v>0</v>
      </c>
      <c r="R200" s="158">
        <f t="shared" si="56"/>
        <v>0</v>
      </c>
      <c r="S200" s="158">
        <f t="shared" si="57"/>
        <v>0</v>
      </c>
      <c r="T200" s="158">
        <f t="shared" si="58"/>
        <v>0</v>
      </c>
      <c r="U200" s="158">
        <f t="shared" si="59"/>
        <v>0</v>
      </c>
      <c r="V200" s="159">
        <f t="shared" si="51"/>
        <v>0</v>
      </c>
    </row>
    <row r="201" spans="2:22" x14ac:dyDescent="0.25">
      <c r="B201" s="30" t="s">
        <v>502</v>
      </c>
      <c r="C201" s="177">
        <v>15.55</v>
      </c>
      <c r="D201" s="56" t="s">
        <v>497</v>
      </c>
      <c r="E201" s="205"/>
      <c r="F201" s="42"/>
      <c r="G201" s="42"/>
      <c r="H201" s="42"/>
      <c r="I201" s="42"/>
      <c r="J201" s="42"/>
      <c r="K201" s="42"/>
      <c r="L201" s="42"/>
      <c r="M201" s="42"/>
      <c r="N201" s="158">
        <f t="shared" si="52"/>
        <v>0</v>
      </c>
      <c r="O201" s="158">
        <f t="shared" si="53"/>
        <v>0</v>
      </c>
      <c r="P201" s="158">
        <f t="shared" si="54"/>
        <v>0</v>
      </c>
      <c r="Q201" s="158">
        <f t="shared" si="55"/>
        <v>0</v>
      </c>
      <c r="R201" s="158">
        <f t="shared" si="56"/>
        <v>0</v>
      </c>
      <c r="S201" s="158">
        <f t="shared" si="57"/>
        <v>0</v>
      </c>
      <c r="T201" s="158">
        <f t="shared" si="58"/>
        <v>0</v>
      </c>
      <c r="U201" s="158">
        <f t="shared" si="59"/>
        <v>0</v>
      </c>
      <c r="V201" s="159">
        <f t="shared" si="51"/>
        <v>0</v>
      </c>
    </row>
    <row r="202" spans="2:22" x14ac:dyDescent="0.25">
      <c r="B202" s="30" t="s">
        <v>246</v>
      </c>
      <c r="C202" s="177">
        <v>211.42</v>
      </c>
      <c r="D202" s="56" t="s">
        <v>166</v>
      </c>
      <c r="E202" s="205"/>
      <c r="F202" s="42"/>
      <c r="G202" s="42"/>
      <c r="H202" s="42"/>
      <c r="I202" s="42"/>
      <c r="J202" s="42"/>
      <c r="K202" s="42"/>
      <c r="L202" s="42"/>
      <c r="M202" s="42"/>
      <c r="N202" s="158">
        <f t="shared" si="52"/>
        <v>0</v>
      </c>
      <c r="O202" s="158">
        <f t="shared" si="53"/>
        <v>0</v>
      </c>
      <c r="P202" s="158">
        <f t="shared" si="54"/>
        <v>0</v>
      </c>
      <c r="Q202" s="158">
        <f t="shared" si="55"/>
        <v>0</v>
      </c>
      <c r="R202" s="158">
        <f t="shared" si="56"/>
        <v>0</v>
      </c>
      <c r="S202" s="158">
        <f t="shared" si="57"/>
        <v>0</v>
      </c>
      <c r="T202" s="158">
        <f t="shared" si="58"/>
        <v>0</v>
      </c>
      <c r="U202" s="158">
        <f t="shared" si="59"/>
        <v>0</v>
      </c>
      <c r="V202" s="159">
        <f t="shared" si="51"/>
        <v>0</v>
      </c>
    </row>
    <row r="203" spans="2:22" x14ac:dyDescent="0.25">
      <c r="B203" s="30" t="s">
        <v>247</v>
      </c>
      <c r="C203" s="177">
        <v>20.71</v>
      </c>
      <c r="D203" s="56" t="s">
        <v>503</v>
      </c>
      <c r="E203" s="205"/>
      <c r="F203" s="42"/>
      <c r="G203" s="42"/>
      <c r="H203" s="42"/>
      <c r="I203" s="42"/>
      <c r="J203" s="42"/>
      <c r="K203" s="42"/>
      <c r="L203" s="42"/>
      <c r="M203" s="42"/>
      <c r="N203" s="158">
        <f t="shared" si="52"/>
        <v>0</v>
      </c>
      <c r="O203" s="158">
        <f t="shared" si="53"/>
        <v>0</v>
      </c>
      <c r="P203" s="158">
        <f t="shared" si="54"/>
        <v>0</v>
      </c>
      <c r="Q203" s="158">
        <f t="shared" si="55"/>
        <v>0</v>
      </c>
      <c r="R203" s="158">
        <f t="shared" si="56"/>
        <v>0</v>
      </c>
      <c r="S203" s="158">
        <f t="shared" si="57"/>
        <v>0</v>
      </c>
      <c r="T203" s="158">
        <f t="shared" si="58"/>
        <v>0</v>
      </c>
      <c r="U203" s="158">
        <f t="shared" si="59"/>
        <v>0</v>
      </c>
      <c r="V203" s="159">
        <f t="shared" si="51"/>
        <v>0</v>
      </c>
    </row>
    <row r="204" spans="2:22" x14ac:dyDescent="0.25">
      <c r="B204" s="30" t="s">
        <v>248</v>
      </c>
      <c r="C204" s="177">
        <v>25.07</v>
      </c>
      <c r="D204" s="56" t="s">
        <v>503</v>
      </c>
      <c r="E204" s="205"/>
      <c r="F204" s="42"/>
      <c r="G204" s="42"/>
      <c r="H204" s="42"/>
      <c r="I204" s="42"/>
      <c r="J204" s="42"/>
      <c r="K204" s="42"/>
      <c r="L204" s="42"/>
      <c r="M204" s="42"/>
      <c r="N204" s="158">
        <f t="shared" si="52"/>
        <v>0</v>
      </c>
      <c r="O204" s="158">
        <f t="shared" si="53"/>
        <v>0</v>
      </c>
      <c r="P204" s="158">
        <f t="shared" si="54"/>
        <v>0</v>
      </c>
      <c r="Q204" s="158">
        <f t="shared" si="55"/>
        <v>0</v>
      </c>
      <c r="R204" s="158">
        <f t="shared" si="56"/>
        <v>0</v>
      </c>
      <c r="S204" s="158">
        <f t="shared" si="57"/>
        <v>0</v>
      </c>
      <c r="T204" s="158">
        <f t="shared" si="58"/>
        <v>0</v>
      </c>
      <c r="U204" s="158">
        <f t="shared" si="59"/>
        <v>0</v>
      </c>
      <c r="V204" s="159">
        <f t="shared" si="51"/>
        <v>0</v>
      </c>
    </row>
    <row r="205" spans="2:22" x14ac:dyDescent="0.25">
      <c r="B205" s="30" t="s">
        <v>249</v>
      </c>
      <c r="C205" s="177">
        <v>0.16</v>
      </c>
      <c r="D205" s="56" t="s">
        <v>262</v>
      </c>
      <c r="E205" s="205"/>
      <c r="F205" s="42"/>
      <c r="G205" s="42"/>
      <c r="H205" s="42"/>
      <c r="I205" s="42"/>
      <c r="J205" s="42"/>
      <c r="K205" s="42"/>
      <c r="L205" s="42"/>
      <c r="M205" s="42"/>
      <c r="N205" s="158">
        <f t="shared" si="52"/>
        <v>0</v>
      </c>
      <c r="O205" s="158">
        <f t="shared" si="53"/>
        <v>0</v>
      </c>
      <c r="P205" s="158">
        <f t="shared" si="54"/>
        <v>0</v>
      </c>
      <c r="Q205" s="158">
        <f t="shared" si="55"/>
        <v>0</v>
      </c>
      <c r="R205" s="158">
        <f t="shared" si="56"/>
        <v>0</v>
      </c>
      <c r="S205" s="158">
        <f t="shared" si="57"/>
        <v>0</v>
      </c>
      <c r="T205" s="158">
        <f t="shared" si="58"/>
        <v>0</v>
      </c>
      <c r="U205" s="158">
        <f t="shared" si="59"/>
        <v>0</v>
      </c>
      <c r="V205" s="159">
        <f t="shared" si="51"/>
        <v>0</v>
      </c>
    </row>
    <row r="206" spans="2:22" x14ac:dyDescent="0.25">
      <c r="B206" s="30" t="s">
        <v>250</v>
      </c>
      <c r="C206" s="177">
        <v>86.05</v>
      </c>
      <c r="D206" s="56" t="s">
        <v>504</v>
      </c>
      <c r="E206" s="205"/>
      <c r="F206" s="42"/>
      <c r="G206" s="42"/>
      <c r="H206" s="42"/>
      <c r="I206" s="42"/>
      <c r="J206" s="42"/>
      <c r="K206" s="42"/>
      <c r="L206" s="42"/>
      <c r="M206" s="42"/>
      <c r="N206" s="158">
        <f t="shared" si="52"/>
        <v>0</v>
      </c>
      <c r="O206" s="158">
        <f t="shared" si="53"/>
        <v>0</v>
      </c>
      <c r="P206" s="158">
        <f t="shared" si="54"/>
        <v>0</v>
      </c>
      <c r="Q206" s="158">
        <f t="shared" si="55"/>
        <v>0</v>
      </c>
      <c r="R206" s="158">
        <f t="shared" si="56"/>
        <v>0</v>
      </c>
      <c r="S206" s="158">
        <f t="shared" si="57"/>
        <v>0</v>
      </c>
      <c r="T206" s="158">
        <f t="shared" si="58"/>
        <v>0</v>
      </c>
      <c r="U206" s="158">
        <f t="shared" si="59"/>
        <v>0</v>
      </c>
      <c r="V206" s="159">
        <f t="shared" si="51"/>
        <v>0</v>
      </c>
    </row>
    <row r="207" spans="2:22" x14ac:dyDescent="0.25">
      <c r="B207" s="30" t="s">
        <v>251</v>
      </c>
      <c r="C207" s="177">
        <v>69.75</v>
      </c>
      <c r="D207" s="56" t="s">
        <v>505</v>
      </c>
      <c r="E207" s="205"/>
      <c r="F207" s="42"/>
      <c r="G207" s="42"/>
      <c r="H207" s="42"/>
      <c r="I207" s="42"/>
      <c r="J207" s="42"/>
      <c r="K207" s="42"/>
      <c r="L207" s="42"/>
      <c r="M207" s="42"/>
      <c r="N207" s="158">
        <f t="shared" si="52"/>
        <v>0</v>
      </c>
      <c r="O207" s="158">
        <f t="shared" si="53"/>
        <v>0</v>
      </c>
      <c r="P207" s="158">
        <f t="shared" si="54"/>
        <v>0</v>
      </c>
      <c r="Q207" s="158">
        <f t="shared" si="55"/>
        <v>0</v>
      </c>
      <c r="R207" s="158">
        <f t="shared" si="56"/>
        <v>0</v>
      </c>
      <c r="S207" s="158">
        <f t="shared" si="57"/>
        <v>0</v>
      </c>
      <c r="T207" s="158">
        <f t="shared" si="58"/>
        <v>0</v>
      </c>
      <c r="U207" s="158">
        <f t="shared" si="59"/>
        <v>0</v>
      </c>
      <c r="V207" s="159">
        <f t="shared" si="51"/>
        <v>0</v>
      </c>
    </row>
    <row r="208" spans="2:22" x14ac:dyDescent="0.25">
      <c r="B208" s="30" t="s">
        <v>252</v>
      </c>
      <c r="C208" s="177">
        <v>141.66999999999999</v>
      </c>
      <c r="D208" s="56" t="s">
        <v>484</v>
      </c>
      <c r="E208" s="205"/>
      <c r="F208" s="42"/>
      <c r="G208" s="42"/>
      <c r="H208" s="42"/>
      <c r="I208" s="42"/>
      <c r="J208" s="42"/>
      <c r="K208" s="42"/>
      <c r="L208" s="42"/>
      <c r="M208" s="42"/>
      <c r="N208" s="158">
        <f t="shared" si="52"/>
        <v>0</v>
      </c>
      <c r="O208" s="158">
        <f t="shared" si="53"/>
        <v>0</v>
      </c>
      <c r="P208" s="158">
        <f t="shared" si="54"/>
        <v>0</v>
      </c>
      <c r="Q208" s="158">
        <f t="shared" si="55"/>
        <v>0</v>
      </c>
      <c r="R208" s="158">
        <f t="shared" si="56"/>
        <v>0</v>
      </c>
      <c r="S208" s="158">
        <f t="shared" si="57"/>
        <v>0</v>
      </c>
      <c r="T208" s="158">
        <f t="shared" si="58"/>
        <v>0</v>
      </c>
      <c r="U208" s="158">
        <f t="shared" si="59"/>
        <v>0</v>
      </c>
      <c r="V208" s="159">
        <f t="shared" si="51"/>
        <v>0</v>
      </c>
    </row>
    <row r="209" spans="2:24" x14ac:dyDescent="0.25">
      <c r="B209" s="30" t="s">
        <v>506</v>
      </c>
      <c r="C209" s="177">
        <v>21.8</v>
      </c>
      <c r="D209" s="56" t="s">
        <v>507</v>
      </c>
      <c r="E209" s="205"/>
      <c r="F209" s="42"/>
      <c r="G209" s="42"/>
      <c r="H209" s="42"/>
      <c r="I209" s="42"/>
      <c r="J209" s="42"/>
      <c r="K209" s="42"/>
      <c r="L209" s="42"/>
      <c r="M209" s="42"/>
      <c r="N209" s="158">
        <f t="shared" si="52"/>
        <v>0</v>
      </c>
      <c r="O209" s="158">
        <f t="shared" si="53"/>
        <v>0</v>
      </c>
      <c r="P209" s="158">
        <f t="shared" si="54"/>
        <v>0</v>
      </c>
      <c r="Q209" s="158">
        <f t="shared" si="55"/>
        <v>0</v>
      </c>
      <c r="R209" s="158">
        <f t="shared" si="56"/>
        <v>0</v>
      </c>
      <c r="S209" s="158">
        <f t="shared" si="57"/>
        <v>0</v>
      </c>
      <c r="T209" s="158">
        <f t="shared" si="58"/>
        <v>0</v>
      </c>
      <c r="U209" s="158">
        <f t="shared" si="59"/>
        <v>0</v>
      </c>
      <c r="V209" s="159">
        <f t="shared" si="51"/>
        <v>0</v>
      </c>
    </row>
    <row r="210" spans="2:24" x14ac:dyDescent="0.25">
      <c r="B210" s="30" t="s">
        <v>508</v>
      </c>
      <c r="C210" s="177">
        <v>40.54</v>
      </c>
      <c r="D210" s="56" t="s">
        <v>507</v>
      </c>
      <c r="E210" s="205"/>
      <c r="F210" s="42"/>
      <c r="G210" s="42"/>
      <c r="H210" s="42"/>
      <c r="I210" s="42"/>
      <c r="J210" s="42"/>
      <c r="K210" s="42"/>
      <c r="L210" s="42"/>
      <c r="M210" s="42"/>
      <c r="N210" s="158">
        <f t="shared" si="52"/>
        <v>0</v>
      </c>
      <c r="O210" s="158">
        <f t="shared" si="53"/>
        <v>0</v>
      </c>
      <c r="P210" s="158">
        <f t="shared" si="54"/>
        <v>0</v>
      </c>
      <c r="Q210" s="158">
        <f t="shared" si="55"/>
        <v>0</v>
      </c>
      <c r="R210" s="158">
        <f t="shared" si="56"/>
        <v>0</v>
      </c>
      <c r="S210" s="158">
        <f t="shared" si="57"/>
        <v>0</v>
      </c>
      <c r="T210" s="158">
        <f t="shared" si="58"/>
        <v>0</v>
      </c>
      <c r="U210" s="158">
        <f t="shared" si="59"/>
        <v>0</v>
      </c>
      <c r="V210" s="159">
        <f t="shared" si="51"/>
        <v>0</v>
      </c>
    </row>
    <row r="211" spans="2:24" x14ac:dyDescent="0.25">
      <c r="B211" s="30" t="s">
        <v>154</v>
      </c>
      <c r="C211" s="177">
        <v>0.16</v>
      </c>
      <c r="D211" s="56" t="s">
        <v>262</v>
      </c>
      <c r="E211" s="205"/>
      <c r="F211" s="42"/>
      <c r="G211" s="42"/>
      <c r="H211" s="42"/>
      <c r="I211" s="42"/>
      <c r="J211" s="42"/>
      <c r="K211" s="42"/>
      <c r="L211" s="42"/>
      <c r="M211" s="42"/>
      <c r="N211" s="158">
        <f t="shared" si="52"/>
        <v>0</v>
      </c>
      <c r="O211" s="158">
        <f t="shared" si="53"/>
        <v>0</v>
      </c>
      <c r="P211" s="158">
        <f t="shared" si="54"/>
        <v>0</v>
      </c>
      <c r="Q211" s="158">
        <f t="shared" si="55"/>
        <v>0</v>
      </c>
      <c r="R211" s="158">
        <f t="shared" si="56"/>
        <v>0</v>
      </c>
      <c r="S211" s="158">
        <f t="shared" si="57"/>
        <v>0</v>
      </c>
      <c r="T211" s="158">
        <f t="shared" si="58"/>
        <v>0</v>
      </c>
      <c r="U211" s="158">
        <f t="shared" si="59"/>
        <v>0</v>
      </c>
      <c r="V211" s="159">
        <f t="shared" si="51"/>
        <v>0</v>
      </c>
    </row>
    <row r="212" spans="2:24" x14ac:dyDescent="0.25">
      <c r="B212" s="30" t="s">
        <v>253</v>
      </c>
      <c r="C212" s="177">
        <v>0.22</v>
      </c>
      <c r="D212" s="56" t="s">
        <v>262</v>
      </c>
      <c r="E212" s="205"/>
      <c r="F212" s="42"/>
      <c r="G212" s="42"/>
      <c r="H212" s="42"/>
      <c r="I212" s="42"/>
      <c r="J212" s="42"/>
      <c r="K212" s="42"/>
      <c r="L212" s="42"/>
      <c r="M212" s="42"/>
      <c r="N212" s="158">
        <f t="shared" si="52"/>
        <v>0</v>
      </c>
      <c r="O212" s="158">
        <f t="shared" si="53"/>
        <v>0</v>
      </c>
      <c r="P212" s="158">
        <f t="shared" si="54"/>
        <v>0</v>
      </c>
      <c r="Q212" s="158">
        <f t="shared" si="55"/>
        <v>0</v>
      </c>
      <c r="R212" s="158">
        <f t="shared" si="56"/>
        <v>0</v>
      </c>
      <c r="S212" s="158">
        <f t="shared" si="57"/>
        <v>0</v>
      </c>
      <c r="T212" s="158">
        <f t="shared" si="58"/>
        <v>0</v>
      </c>
      <c r="U212" s="158">
        <f t="shared" si="59"/>
        <v>0</v>
      </c>
      <c r="V212" s="159">
        <f t="shared" si="51"/>
        <v>0</v>
      </c>
    </row>
    <row r="213" spans="2:24" x14ac:dyDescent="0.25">
      <c r="B213" s="30" t="s">
        <v>254</v>
      </c>
      <c r="C213" s="177">
        <v>30.51</v>
      </c>
      <c r="D213" s="56" t="s">
        <v>509</v>
      </c>
      <c r="E213" s="205"/>
      <c r="F213" s="42"/>
      <c r="G213" s="42"/>
      <c r="H213" s="42"/>
      <c r="I213" s="42"/>
      <c r="J213" s="42"/>
      <c r="K213" s="42"/>
      <c r="L213" s="42"/>
      <c r="M213" s="42"/>
      <c r="N213" s="158">
        <f t="shared" si="52"/>
        <v>0</v>
      </c>
      <c r="O213" s="158">
        <f t="shared" si="53"/>
        <v>0</v>
      </c>
      <c r="P213" s="158">
        <f t="shared" si="54"/>
        <v>0</v>
      </c>
      <c r="Q213" s="158">
        <f t="shared" si="55"/>
        <v>0</v>
      </c>
      <c r="R213" s="158">
        <f t="shared" si="56"/>
        <v>0</v>
      </c>
      <c r="S213" s="158">
        <f t="shared" si="57"/>
        <v>0</v>
      </c>
      <c r="T213" s="158">
        <f t="shared" si="58"/>
        <v>0</v>
      </c>
      <c r="U213" s="158">
        <f t="shared" si="59"/>
        <v>0</v>
      </c>
      <c r="V213" s="159">
        <f t="shared" si="51"/>
        <v>0</v>
      </c>
    </row>
    <row r="214" spans="2:24" x14ac:dyDescent="0.25">
      <c r="B214" s="30" t="s">
        <v>255</v>
      </c>
      <c r="C214" s="177">
        <v>69.42</v>
      </c>
      <c r="D214" s="56" t="s">
        <v>509</v>
      </c>
      <c r="E214" s="205"/>
      <c r="F214" s="42"/>
      <c r="G214" s="42"/>
      <c r="H214" s="42"/>
      <c r="I214" s="42"/>
      <c r="J214" s="42"/>
      <c r="K214" s="42"/>
      <c r="L214" s="42"/>
      <c r="M214" s="42"/>
      <c r="N214" s="158">
        <f t="shared" si="52"/>
        <v>0</v>
      </c>
      <c r="O214" s="158">
        <f t="shared" si="53"/>
        <v>0</v>
      </c>
      <c r="P214" s="158">
        <f t="shared" si="54"/>
        <v>0</v>
      </c>
      <c r="Q214" s="158">
        <f t="shared" si="55"/>
        <v>0</v>
      </c>
      <c r="R214" s="158">
        <f t="shared" si="56"/>
        <v>0</v>
      </c>
      <c r="S214" s="158">
        <f t="shared" si="57"/>
        <v>0</v>
      </c>
      <c r="T214" s="158">
        <f t="shared" si="58"/>
        <v>0</v>
      </c>
      <c r="U214" s="158">
        <f t="shared" si="59"/>
        <v>0</v>
      </c>
      <c r="V214" s="159">
        <f t="shared" si="51"/>
        <v>0</v>
      </c>
    </row>
    <row r="215" spans="2:24" x14ac:dyDescent="0.25">
      <c r="B215" s="30" t="s">
        <v>256</v>
      </c>
      <c r="C215" s="177">
        <v>128.1</v>
      </c>
      <c r="D215" s="56" t="s">
        <v>509</v>
      </c>
      <c r="E215" s="205"/>
      <c r="F215" s="42"/>
      <c r="G215" s="42"/>
      <c r="H215" s="42"/>
      <c r="I215" s="42"/>
      <c r="J215" s="42"/>
      <c r="K215" s="42"/>
      <c r="L215" s="42"/>
      <c r="M215" s="42"/>
      <c r="N215" s="158">
        <f t="shared" si="52"/>
        <v>0</v>
      </c>
      <c r="O215" s="158">
        <f t="shared" si="53"/>
        <v>0</v>
      </c>
      <c r="P215" s="158">
        <f t="shared" si="54"/>
        <v>0</v>
      </c>
      <c r="Q215" s="158">
        <f t="shared" si="55"/>
        <v>0</v>
      </c>
      <c r="R215" s="158">
        <f t="shared" si="56"/>
        <v>0</v>
      </c>
      <c r="S215" s="158">
        <f t="shared" si="57"/>
        <v>0</v>
      </c>
      <c r="T215" s="158">
        <f t="shared" si="58"/>
        <v>0</v>
      </c>
      <c r="U215" s="158">
        <f t="shared" si="59"/>
        <v>0</v>
      </c>
      <c r="V215" s="159">
        <f t="shared" si="51"/>
        <v>0</v>
      </c>
    </row>
    <row r="216" spans="2:24" x14ac:dyDescent="0.25">
      <c r="B216" s="31" t="s">
        <v>5</v>
      </c>
      <c r="C216" s="31"/>
      <c r="D216" s="31"/>
      <c r="E216" s="31"/>
      <c r="F216" s="31"/>
      <c r="G216" s="31"/>
      <c r="H216" s="31"/>
      <c r="I216" s="31"/>
      <c r="J216" s="31"/>
      <c r="K216" s="31"/>
      <c r="L216" s="31"/>
      <c r="M216" s="31"/>
      <c r="N216" s="31">
        <f t="shared" ref="N216:V216" si="60">SUM(N187:N215)</f>
        <v>0</v>
      </c>
      <c r="O216" s="31">
        <f t="shared" si="60"/>
        <v>0</v>
      </c>
      <c r="P216" s="31">
        <f t="shared" si="60"/>
        <v>0</v>
      </c>
      <c r="Q216" s="31">
        <f t="shared" si="60"/>
        <v>0</v>
      </c>
      <c r="R216" s="31">
        <f t="shared" si="60"/>
        <v>0</v>
      </c>
      <c r="S216" s="31">
        <f t="shared" si="60"/>
        <v>0</v>
      </c>
      <c r="T216" s="31">
        <f t="shared" si="60"/>
        <v>0</v>
      </c>
      <c r="U216" s="31">
        <f t="shared" si="60"/>
        <v>0</v>
      </c>
      <c r="V216" s="161">
        <f t="shared" si="60"/>
        <v>0</v>
      </c>
    </row>
    <row r="217" spans="2:24" x14ac:dyDescent="0.25">
      <c r="D217" s="28"/>
      <c r="X217" s="48"/>
    </row>
    <row r="218" spans="2:24" x14ac:dyDescent="0.25">
      <c r="D218" s="28"/>
      <c r="X218" s="48"/>
    </row>
    <row r="219" spans="2:24" ht="15" x14ac:dyDescent="0.25">
      <c r="B219" s="234" t="s">
        <v>272</v>
      </c>
      <c r="C219" s="234"/>
      <c r="D219" s="234"/>
      <c r="E219" s="234"/>
      <c r="F219" s="234"/>
      <c r="G219" s="234"/>
      <c r="H219" s="234"/>
      <c r="I219" s="234"/>
      <c r="J219" s="234"/>
      <c r="K219" s="234"/>
      <c r="L219" s="234"/>
      <c r="M219" s="234"/>
      <c r="N219" s="234"/>
      <c r="O219" s="234"/>
      <c r="P219" s="234"/>
      <c r="Q219" s="234"/>
      <c r="R219" s="234"/>
      <c r="S219" s="234"/>
      <c r="T219" s="234"/>
      <c r="U219" s="234"/>
      <c r="V219" s="234"/>
      <c r="X219" s="48"/>
    </row>
    <row r="220" spans="2:24" x14ac:dyDescent="0.25">
      <c r="B220" s="39"/>
      <c r="C220" s="201" t="s">
        <v>105</v>
      </c>
      <c r="D220" s="201" t="s">
        <v>263</v>
      </c>
      <c r="E220" s="223" t="s">
        <v>106</v>
      </c>
      <c r="F220" s="221" t="s">
        <v>165</v>
      </c>
      <c r="G220" s="222"/>
      <c r="H220" s="222"/>
      <c r="I220" s="222"/>
      <c r="J220" s="222"/>
      <c r="K220" s="222"/>
      <c r="L220" s="222"/>
      <c r="M220" s="222"/>
      <c r="N220" s="221" t="s">
        <v>425</v>
      </c>
      <c r="O220" s="222"/>
      <c r="P220" s="222"/>
      <c r="Q220" s="222"/>
      <c r="R220" s="222"/>
      <c r="S220" s="222"/>
      <c r="T220" s="222"/>
      <c r="U220" s="224"/>
      <c r="V220" s="207" t="s">
        <v>298</v>
      </c>
    </row>
    <row r="221" spans="2:24" x14ac:dyDescent="0.25">
      <c r="B221" s="40"/>
      <c r="C221" s="202"/>
      <c r="D221" s="202"/>
      <c r="E221" s="223"/>
      <c r="F221" s="36" t="s">
        <v>157</v>
      </c>
      <c r="G221" s="36" t="s">
        <v>158</v>
      </c>
      <c r="H221" s="36" t="s">
        <v>159</v>
      </c>
      <c r="I221" s="36" t="s">
        <v>160</v>
      </c>
      <c r="J221" s="36" t="s">
        <v>161</v>
      </c>
      <c r="K221" s="36" t="s">
        <v>162</v>
      </c>
      <c r="L221" s="36" t="s">
        <v>163</v>
      </c>
      <c r="M221" s="38" t="s">
        <v>164</v>
      </c>
      <c r="N221" s="29" t="s">
        <v>157</v>
      </c>
      <c r="O221" s="29" t="s">
        <v>158</v>
      </c>
      <c r="P221" s="29" t="s">
        <v>159</v>
      </c>
      <c r="Q221" s="29" t="s">
        <v>160</v>
      </c>
      <c r="R221" s="29" t="s">
        <v>161</v>
      </c>
      <c r="S221" s="29" t="s">
        <v>162</v>
      </c>
      <c r="T221" s="29" t="s">
        <v>163</v>
      </c>
      <c r="U221" s="29" t="s">
        <v>164</v>
      </c>
      <c r="V221" s="208"/>
    </row>
    <row r="222" spans="2:24" ht="19.5" customHeight="1" x14ac:dyDescent="0.25">
      <c r="B222" s="30" t="s">
        <v>510</v>
      </c>
      <c r="C222" s="197">
        <v>1748</v>
      </c>
      <c r="D222" s="199" t="s">
        <v>257</v>
      </c>
      <c r="E222" s="204"/>
      <c r="F222" s="42"/>
      <c r="G222" s="42"/>
      <c r="H222" s="42"/>
      <c r="I222" s="42"/>
      <c r="J222" s="42"/>
      <c r="K222" s="42"/>
      <c r="L222" s="42"/>
      <c r="M222" s="42"/>
      <c r="N222" s="158">
        <f>$C222*(1-$E$222)*F222</f>
        <v>0</v>
      </c>
      <c r="O222" s="158">
        <f t="shared" ref="O222:U222" si="61">$C222*(1-$E$222)*G222</f>
        <v>0</v>
      </c>
      <c r="P222" s="158">
        <f t="shared" si="61"/>
        <v>0</v>
      </c>
      <c r="Q222" s="158">
        <f t="shared" si="61"/>
        <v>0</v>
      </c>
      <c r="R222" s="158">
        <f t="shared" si="61"/>
        <v>0</v>
      </c>
      <c r="S222" s="158">
        <f t="shared" si="61"/>
        <v>0</v>
      </c>
      <c r="T222" s="158">
        <f t="shared" si="61"/>
        <v>0</v>
      </c>
      <c r="U222" s="158">
        <f t="shared" si="61"/>
        <v>0</v>
      </c>
      <c r="V222" s="159">
        <f>SUM(N222:U222)</f>
        <v>0</v>
      </c>
    </row>
    <row r="223" spans="2:24" ht="19.5" customHeight="1" x14ac:dyDescent="0.25">
      <c r="B223" s="30" t="s">
        <v>511</v>
      </c>
      <c r="C223" s="198"/>
      <c r="D223" s="200"/>
      <c r="E223" s="205"/>
      <c r="F223" s="42"/>
      <c r="G223" s="42"/>
      <c r="H223" s="42"/>
      <c r="I223" s="42"/>
      <c r="J223" s="42"/>
      <c r="K223" s="42"/>
      <c r="L223" s="42"/>
      <c r="M223" s="42"/>
      <c r="N223" s="158">
        <f t="shared" ref="N223:N230" si="62">$C223*(1-$E$222)*F223</f>
        <v>0</v>
      </c>
      <c r="O223" s="158">
        <f t="shared" ref="O223:O230" si="63">$C223*(1-$E$222)*G223</f>
        <v>0</v>
      </c>
      <c r="P223" s="158">
        <f t="shared" ref="P223:P230" si="64">$C223*(1-$E$222)*H223</f>
        <v>0</v>
      </c>
      <c r="Q223" s="158">
        <f t="shared" ref="Q223:Q230" si="65">$C223*(1-$E$222)*I223</f>
        <v>0</v>
      </c>
      <c r="R223" s="158">
        <f t="shared" ref="R223:R230" si="66">$C223*(1-$E$222)*J223</f>
        <v>0</v>
      </c>
      <c r="S223" s="158">
        <f t="shared" ref="S223:S230" si="67">$C223*(1-$E$222)*K223</f>
        <v>0</v>
      </c>
      <c r="T223" s="158">
        <f t="shared" ref="T223:T230" si="68">$C223*(1-$E$222)*L223</f>
        <v>0</v>
      </c>
      <c r="U223" s="158">
        <f t="shared" ref="U223:U230" si="69">$C223*(1-$E$222)*M223</f>
        <v>0</v>
      </c>
      <c r="V223" s="159">
        <f t="shared" ref="V222:V230" si="70">SUM(N223:U223)</f>
        <v>0</v>
      </c>
    </row>
    <row r="224" spans="2:24" ht="19.5" customHeight="1" x14ac:dyDescent="0.25">
      <c r="B224" s="30" t="s">
        <v>510</v>
      </c>
      <c r="C224" s="197">
        <v>1942.22</v>
      </c>
      <c r="D224" s="199" t="s">
        <v>257</v>
      </c>
      <c r="E224" s="205"/>
      <c r="F224" s="42"/>
      <c r="G224" s="42"/>
      <c r="H224" s="42"/>
      <c r="I224" s="42"/>
      <c r="J224" s="42"/>
      <c r="K224" s="42"/>
      <c r="L224" s="42"/>
      <c r="M224" s="42"/>
      <c r="N224" s="158">
        <f t="shared" si="62"/>
        <v>0</v>
      </c>
      <c r="O224" s="158">
        <f t="shared" si="63"/>
        <v>0</v>
      </c>
      <c r="P224" s="158">
        <f t="shared" si="64"/>
        <v>0</v>
      </c>
      <c r="Q224" s="158">
        <f t="shared" si="65"/>
        <v>0</v>
      </c>
      <c r="R224" s="158">
        <f t="shared" si="66"/>
        <v>0</v>
      </c>
      <c r="S224" s="158">
        <f t="shared" si="67"/>
        <v>0</v>
      </c>
      <c r="T224" s="158">
        <f t="shared" si="68"/>
        <v>0</v>
      </c>
      <c r="U224" s="158">
        <f t="shared" si="69"/>
        <v>0</v>
      </c>
      <c r="V224" s="159">
        <f t="shared" si="70"/>
        <v>0</v>
      </c>
    </row>
    <row r="225" spans="2:24" ht="19.5" customHeight="1" x14ac:dyDescent="0.25">
      <c r="B225" s="30" t="s">
        <v>512</v>
      </c>
      <c r="C225" s="198"/>
      <c r="D225" s="200"/>
      <c r="E225" s="205"/>
      <c r="F225" s="42"/>
      <c r="G225" s="42"/>
      <c r="H225" s="42"/>
      <c r="I225" s="42"/>
      <c r="J225" s="42"/>
      <c r="K225" s="42"/>
      <c r="L225" s="42"/>
      <c r="M225" s="42"/>
      <c r="N225" s="158">
        <f t="shared" si="62"/>
        <v>0</v>
      </c>
      <c r="O225" s="158">
        <f t="shared" si="63"/>
        <v>0</v>
      </c>
      <c r="P225" s="158">
        <f t="shared" si="64"/>
        <v>0</v>
      </c>
      <c r="Q225" s="158">
        <f t="shared" si="65"/>
        <v>0</v>
      </c>
      <c r="R225" s="158">
        <f t="shared" si="66"/>
        <v>0</v>
      </c>
      <c r="S225" s="158">
        <f t="shared" si="67"/>
        <v>0</v>
      </c>
      <c r="T225" s="158">
        <f t="shared" si="68"/>
        <v>0</v>
      </c>
      <c r="U225" s="158">
        <f t="shared" si="69"/>
        <v>0</v>
      </c>
      <c r="V225" s="159">
        <f t="shared" si="70"/>
        <v>0</v>
      </c>
    </row>
    <row r="226" spans="2:24" ht="19.5" customHeight="1" x14ac:dyDescent="0.25">
      <c r="B226" s="30" t="s">
        <v>510</v>
      </c>
      <c r="C226" s="197">
        <v>2155.7800000000002</v>
      </c>
      <c r="D226" s="199" t="s">
        <v>257</v>
      </c>
      <c r="E226" s="205"/>
      <c r="F226" s="42"/>
      <c r="G226" s="42"/>
      <c r="H226" s="42"/>
      <c r="I226" s="42"/>
      <c r="J226" s="42"/>
      <c r="K226" s="42"/>
      <c r="L226" s="42"/>
      <c r="M226" s="42"/>
      <c r="N226" s="158">
        <f t="shared" si="62"/>
        <v>0</v>
      </c>
      <c r="O226" s="158">
        <f t="shared" si="63"/>
        <v>0</v>
      </c>
      <c r="P226" s="158">
        <f t="shared" si="64"/>
        <v>0</v>
      </c>
      <c r="Q226" s="158">
        <f t="shared" si="65"/>
        <v>0</v>
      </c>
      <c r="R226" s="158">
        <f t="shared" si="66"/>
        <v>0</v>
      </c>
      <c r="S226" s="158">
        <f t="shared" si="67"/>
        <v>0</v>
      </c>
      <c r="T226" s="158">
        <f t="shared" si="68"/>
        <v>0</v>
      </c>
      <c r="U226" s="158">
        <f t="shared" si="69"/>
        <v>0</v>
      </c>
      <c r="V226" s="159">
        <f t="shared" si="70"/>
        <v>0</v>
      </c>
    </row>
    <row r="227" spans="2:24" ht="19.5" customHeight="1" x14ac:dyDescent="0.25">
      <c r="B227" s="30" t="s">
        <v>513</v>
      </c>
      <c r="C227" s="198"/>
      <c r="D227" s="200"/>
      <c r="E227" s="205"/>
      <c r="F227" s="42"/>
      <c r="G227" s="42"/>
      <c r="H227" s="42"/>
      <c r="I227" s="42"/>
      <c r="J227" s="42"/>
      <c r="K227" s="42"/>
      <c r="L227" s="42"/>
      <c r="M227" s="42"/>
      <c r="N227" s="158">
        <f t="shared" si="62"/>
        <v>0</v>
      </c>
      <c r="O227" s="158">
        <f t="shared" si="63"/>
        <v>0</v>
      </c>
      <c r="P227" s="158">
        <f t="shared" si="64"/>
        <v>0</v>
      </c>
      <c r="Q227" s="158">
        <f t="shared" si="65"/>
        <v>0</v>
      </c>
      <c r="R227" s="158">
        <f t="shared" si="66"/>
        <v>0</v>
      </c>
      <c r="S227" s="158">
        <f t="shared" si="67"/>
        <v>0</v>
      </c>
      <c r="T227" s="158">
        <f t="shared" si="68"/>
        <v>0</v>
      </c>
      <c r="U227" s="158">
        <f t="shared" si="69"/>
        <v>0</v>
      </c>
      <c r="V227" s="159">
        <f t="shared" si="70"/>
        <v>0</v>
      </c>
    </row>
    <row r="228" spans="2:24" ht="24" x14ac:dyDescent="0.25">
      <c r="B228" s="30" t="s">
        <v>155</v>
      </c>
      <c r="C228" s="177">
        <v>345.52</v>
      </c>
      <c r="D228" s="56" t="s">
        <v>258</v>
      </c>
      <c r="E228" s="205"/>
      <c r="F228" s="42"/>
      <c r="G228" s="42"/>
      <c r="H228" s="42"/>
      <c r="I228" s="42"/>
      <c r="J228" s="42"/>
      <c r="K228" s="42"/>
      <c r="L228" s="42"/>
      <c r="M228" s="42"/>
      <c r="N228" s="158">
        <f t="shared" si="62"/>
        <v>0</v>
      </c>
      <c r="O228" s="158">
        <f t="shared" si="63"/>
        <v>0</v>
      </c>
      <c r="P228" s="158">
        <f t="shared" si="64"/>
        <v>0</v>
      </c>
      <c r="Q228" s="158">
        <f t="shared" si="65"/>
        <v>0</v>
      </c>
      <c r="R228" s="158">
        <f t="shared" si="66"/>
        <v>0</v>
      </c>
      <c r="S228" s="158">
        <f t="shared" si="67"/>
        <v>0</v>
      </c>
      <c r="T228" s="158">
        <f t="shared" si="68"/>
        <v>0</v>
      </c>
      <c r="U228" s="158">
        <f t="shared" si="69"/>
        <v>0</v>
      </c>
      <c r="V228" s="159">
        <f t="shared" si="70"/>
        <v>0</v>
      </c>
    </row>
    <row r="229" spans="2:24" ht="24" x14ac:dyDescent="0.25">
      <c r="B229" s="30" t="s">
        <v>259</v>
      </c>
      <c r="C229" s="177">
        <v>535.15</v>
      </c>
      <c r="D229" s="56" t="s">
        <v>260</v>
      </c>
      <c r="E229" s="205"/>
      <c r="F229" s="42"/>
      <c r="G229" s="42"/>
      <c r="H229" s="42"/>
      <c r="I229" s="42"/>
      <c r="J229" s="42"/>
      <c r="K229" s="42"/>
      <c r="L229" s="42"/>
      <c r="M229" s="42"/>
      <c r="N229" s="158">
        <f t="shared" si="62"/>
        <v>0</v>
      </c>
      <c r="O229" s="158">
        <f t="shared" si="63"/>
        <v>0</v>
      </c>
      <c r="P229" s="158">
        <f t="shared" si="64"/>
        <v>0</v>
      </c>
      <c r="Q229" s="158">
        <f t="shared" si="65"/>
        <v>0</v>
      </c>
      <c r="R229" s="158">
        <f t="shared" si="66"/>
        <v>0</v>
      </c>
      <c r="S229" s="158">
        <f t="shared" si="67"/>
        <v>0</v>
      </c>
      <c r="T229" s="158">
        <f t="shared" si="68"/>
        <v>0</v>
      </c>
      <c r="U229" s="158">
        <f t="shared" si="69"/>
        <v>0</v>
      </c>
      <c r="V229" s="159">
        <f t="shared" si="70"/>
        <v>0</v>
      </c>
    </row>
    <row r="230" spans="2:24" ht="36" x14ac:dyDescent="0.25">
      <c r="B230" s="30" t="s">
        <v>156</v>
      </c>
      <c r="C230" s="177">
        <v>874.13</v>
      </c>
      <c r="D230" s="56" t="s">
        <v>261</v>
      </c>
      <c r="E230" s="206"/>
      <c r="F230" s="42"/>
      <c r="G230" s="42"/>
      <c r="H230" s="42"/>
      <c r="I230" s="42"/>
      <c r="J230" s="42"/>
      <c r="K230" s="42"/>
      <c r="L230" s="42"/>
      <c r="M230" s="42"/>
      <c r="N230" s="158">
        <f t="shared" si="62"/>
        <v>0</v>
      </c>
      <c r="O230" s="158">
        <f t="shared" si="63"/>
        <v>0</v>
      </c>
      <c r="P230" s="158">
        <f t="shared" si="64"/>
        <v>0</v>
      </c>
      <c r="Q230" s="158">
        <f t="shared" si="65"/>
        <v>0</v>
      </c>
      <c r="R230" s="158">
        <f t="shared" si="66"/>
        <v>0</v>
      </c>
      <c r="S230" s="158">
        <f t="shared" si="67"/>
        <v>0</v>
      </c>
      <c r="T230" s="158">
        <f t="shared" si="68"/>
        <v>0</v>
      </c>
      <c r="U230" s="158">
        <f t="shared" si="69"/>
        <v>0</v>
      </c>
      <c r="V230" s="159">
        <f t="shared" si="70"/>
        <v>0</v>
      </c>
    </row>
    <row r="231" spans="2:24" x14ac:dyDescent="0.25">
      <c r="B231" s="31" t="s">
        <v>5</v>
      </c>
      <c r="C231" s="31"/>
      <c r="D231" s="31"/>
      <c r="E231" s="31"/>
      <c r="F231" s="31"/>
      <c r="G231" s="31"/>
      <c r="H231" s="31"/>
      <c r="I231" s="31"/>
      <c r="J231" s="31"/>
      <c r="K231" s="31"/>
      <c r="L231" s="31"/>
      <c r="M231" s="31"/>
      <c r="N231" s="31">
        <f t="shared" ref="N231:V231" si="71">SUM(N222:N230)</f>
        <v>0</v>
      </c>
      <c r="O231" s="31">
        <f t="shared" si="71"/>
        <v>0</v>
      </c>
      <c r="P231" s="31">
        <f t="shared" si="71"/>
        <v>0</v>
      </c>
      <c r="Q231" s="31">
        <f t="shared" si="71"/>
        <v>0</v>
      </c>
      <c r="R231" s="31">
        <f t="shared" si="71"/>
        <v>0</v>
      </c>
      <c r="S231" s="31">
        <f t="shared" si="71"/>
        <v>0</v>
      </c>
      <c r="T231" s="31">
        <f t="shared" si="71"/>
        <v>0</v>
      </c>
      <c r="U231" s="31">
        <f t="shared" si="71"/>
        <v>0</v>
      </c>
      <c r="V231" s="161">
        <f t="shared" si="71"/>
        <v>0</v>
      </c>
    </row>
    <row r="232" spans="2:24" x14ac:dyDescent="0.25">
      <c r="C232" s="162"/>
      <c r="E232" s="162"/>
      <c r="F232" s="162"/>
      <c r="G232" s="162"/>
      <c r="H232" s="162"/>
      <c r="I232" s="162"/>
      <c r="J232" s="162"/>
      <c r="K232" s="162"/>
      <c r="L232" s="162"/>
      <c r="M232" s="162"/>
      <c r="N232" s="162"/>
      <c r="X232" s="48"/>
    </row>
    <row r="233" spans="2:24" ht="12.75" x14ac:dyDescent="0.25">
      <c r="B233" s="130"/>
      <c r="C233" s="53"/>
      <c r="E233" s="53"/>
      <c r="F233" s="53"/>
      <c r="G233" s="53"/>
      <c r="H233" s="53"/>
      <c r="I233" s="53"/>
      <c r="J233" s="53"/>
      <c r="K233" s="53"/>
      <c r="L233" s="53"/>
      <c r="M233" s="53"/>
      <c r="N233" s="53"/>
      <c r="X233" s="48"/>
    </row>
    <row r="234" spans="2:24" ht="15" x14ac:dyDescent="0.25">
      <c r="B234" s="209" t="s">
        <v>405</v>
      </c>
      <c r="C234" s="210"/>
      <c r="D234" s="210"/>
      <c r="E234" s="210"/>
      <c r="F234" s="210"/>
      <c r="G234" s="210"/>
      <c r="H234" s="210"/>
      <c r="I234" s="210"/>
      <c r="J234" s="210"/>
      <c r="K234" s="210"/>
      <c r="L234" s="210"/>
      <c r="M234" s="210"/>
      <c r="N234" s="210"/>
      <c r="O234" s="210"/>
      <c r="P234" s="210"/>
      <c r="Q234" s="210"/>
      <c r="R234" s="210"/>
      <c r="S234" s="210"/>
      <c r="T234" s="210"/>
      <c r="U234" s="210"/>
      <c r="V234" s="211"/>
      <c r="X234" s="48"/>
    </row>
    <row r="235" spans="2:24" x14ac:dyDescent="0.25">
      <c r="B235" s="39"/>
      <c r="C235" s="201" t="s">
        <v>105</v>
      </c>
      <c r="D235" s="201" t="s">
        <v>263</v>
      </c>
      <c r="E235" s="201" t="s">
        <v>106</v>
      </c>
      <c r="F235" s="221" t="s">
        <v>165</v>
      </c>
      <c r="G235" s="222"/>
      <c r="H235" s="222"/>
      <c r="I235" s="222"/>
      <c r="J235" s="222"/>
      <c r="K235" s="222"/>
      <c r="L235" s="222"/>
      <c r="M235" s="224"/>
      <c r="N235" s="221" t="s">
        <v>425</v>
      </c>
      <c r="O235" s="222"/>
      <c r="P235" s="222"/>
      <c r="Q235" s="222"/>
      <c r="R235" s="222"/>
      <c r="S235" s="222"/>
      <c r="T235" s="222"/>
      <c r="U235" s="224"/>
      <c r="V235" s="207" t="s">
        <v>298</v>
      </c>
      <c r="X235" s="48"/>
    </row>
    <row r="236" spans="2:24" x14ac:dyDescent="0.25">
      <c r="B236" s="40"/>
      <c r="C236" s="202"/>
      <c r="D236" s="202"/>
      <c r="E236" s="220"/>
      <c r="F236" s="36" t="s">
        <v>157</v>
      </c>
      <c r="G236" s="36" t="s">
        <v>158</v>
      </c>
      <c r="H236" s="36" t="s">
        <v>159</v>
      </c>
      <c r="I236" s="36" t="s">
        <v>160</v>
      </c>
      <c r="J236" s="36" t="s">
        <v>161</v>
      </c>
      <c r="K236" s="36" t="s">
        <v>162</v>
      </c>
      <c r="L236" s="36" t="s">
        <v>163</v>
      </c>
      <c r="M236" s="38" t="s">
        <v>164</v>
      </c>
      <c r="N236" s="29" t="s">
        <v>157</v>
      </c>
      <c r="O236" s="29" t="s">
        <v>158</v>
      </c>
      <c r="P236" s="29" t="s">
        <v>159</v>
      </c>
      <c r="Q236" s="29" t="s">
        <v>160</v>
      </c>
      <c r="R236" s="29" t="s">
        <v>161</v>
      </c>
      <c r="S236" s="29" t="s">
        <v>162</v>
      </c>
      <c r="T236" s="29" t="s">
        <v>163</v>
      </c>
      <c r="U236" s="29" t="s">
        <v>164</v>
      </c>
      <c r="V236" s="208"/>
      <c r="X236" s="48"/>
    </row>
    <row r="237" spans="2:24" ht="24" x14ac:dyDescent="0.25">
      <c r="B237" s="30" t="s">
        <v>514</v>
      </c>
      <c r="C237" s="177">
        <v>1.17</v>
      </c>
      <c r="D237" s="129" t="s">
        <v>515</v>
      </c>
      <c r="E237" s="42"/>
      <c r="F237" s="42"/>
      <c r="G237" s="42"/>
      <c r="H237" s="42"/>
      <c r="I237" s="42"/>
      <c r="J237" s="42"/>
      <c r="K237" s="42"/>
      <c r="L237" s="42"/>
      <c r="M237" s="42"/>
      <c r="N237" s="158">
        <f>$C237*(1-$E$237)*F237</f>
        <v>0</v>
      </c>
      <c r="O237" s="158">
        <f t="shared" ref="O237:U237" si="72">$C237*(1-$E$237)*G237</f>
        <v>0</v>
      </c>
      <c r="P237" s="158">
        <f t="shared" si="72"/>
        <v>0</v>
      </c>
      <c r="Q237" s="158">
        <f t="shared" si="72"/>
        <v>0</v>
      </c>
      <c r="R237" s="158">
        <f t="shared" si="72"/>
        <v>0</v>
      </c>
      <c r="S237" s="158">
        <f t="shared" si="72"/>
        <v>0</v>
      </c>
      <c r="T237" s="158">
        <f t="shared" si="72"/>
        <v>0</v>
      </c>
      <c r="U237" s="158">
        <f t="shared" si="72"/>
        <v>0</v>
      </c>
      <c r="V237" s="159">
        <f t="shared" ref="V237" si="73">SUM(N237:U237)</f>
        <v>0</v>
      </c>
      <c r="X237" s="48"/>
    </row>
    <row r="238" spans="2:24" ht="12.75" x14ac:dyDescent="0.25">
      <c r="B238" s="31" t="s">
        <v>5</v>
      </c>
      <c r="C238" s="31"/>
      <c r="D238" s="31"/>
      <c r="E238" s="31"/>
      <c r="F238" s="31"/>
      <c r="G238" s="31"/>
      <c r="H238" s="31"/>
      <c r="I238" s="31"/>
      <c r="J238" s="31"/>
      <c r="K238" s="31"/>
      <c r="L238" s="31"/>
      <c r="M238" s="31"/>
      <c r="N238" s="31">
        <f t="shared" ref="N238:U238" si="74">SUM(N237)</f>
        <v>0</v>
      </c>
      <c r="O238" s="31">
        <f t="shared" si="74"/>
        <v>0</v>
      </c>
      <c r="P238" s="31">
        <f t="shared" si="74"/>
        <v>0</v>
      </c>
      <c r="Q238" s="31">
        <f t="shared" si="74"/>
        <v>0</v>
      </c>
      <c r="R238" s="31">
        <f t="shared" si="74"/>
        <v>0</v>
      </c>
      <c r="S238" s="31">
        <f t="shared" si="74"/>
        <v>0</v>
      </c>
      <c r="T238" s="31">
        <f t="shared" si="74"/>
        <v>0</v>
      </c>
      <c r="U238" s="31">
        <f t="shared" si="74"/>
        <v>0</v>
      </c>
      <c r="V238" s="146">
        <f>SUM(V237)</f>
        <v>0</v>
      </c>
      <c r="X238" s="48"/>
    </row>
    <row r="239" spans="2:24" x14ac:dyDescent="0.25">
      <c r="X239" s="48"/>
    </row>
    <row r="240" spans="2:24" ht="15" x14ac:dyDescent="0.25">
      <c r="B240" s="209" t="s">
        <v>97</v>
      </c>
      <c r="C240" s="210"/>
      <c r="D240" s="210"/>
      <c r="E240" s="210"/>
      <c r="F240" s="210"/>
      <c r="G240" s="210"/>
      <c r="H240" s="210"/>
      <c r="I240" s="210"/>
      <c r="J240" s="210"/>
      <c r="K240" s="210"/>
      <c r="L240" s="210"/>
      <c r="M240" s="210"/>
      <c r="N240" s="211"/>
    </row>
    <row r="241" spans="2:14" x14ac:dyDescent="0.25">
      <c r="B241" s="58"/>
      <c r="C241" s="144"/>
      <c r="D241" s="145"/>
      <c r="E241" s="144"/>
      <c r="F241" s="59" t="s">
        <v>157</v>
      </c>
      <c r="G241" s="59" t="s">
        <v>158</v>
      </c>
      <c r="H241" s="59" t="s">
        <v>159</v>
      </c>
      <c r="I241" s="59" t="s">
        <v>160</v>
      </c>
      <c r="J241" s="59" t="s">
        <v>161</v>
      </c>
      <c r="K241" s="59" t="s">
        <v>162</v>
      </c>
      <c r="L241" s="59" t="s">
        <v>163</v>
      </c>
      <c r="M241" s="60" t="s">
        <v>164</v>
      </c>
      <c r="N241" s="41" t="s">
        <v>0</v>
      </c>
    </row>
    <row r="242" spans="2:14" ht="13.5" x14ac:dyDescent="0.25">
      <c r="B242" s="34" t="s">
        <v>280</v>
      </c>
      <c r="C242" s="143"/>
      <c r="D242" s="55"/>
      <c r="E242" s="143"/>
      <c r="F242" s="57"/>
      <c r="G242" s="57"/>
      <c r="H242" s="57"/>
      <c r="I242" s="57"/>
      <c r="J242" s="57"/>
      <c r="K242" s="57"/>
      <c r="L242" s="57"/>
      <c r="M242" s="57"/>
      <c r="N242" s="57">
        <f>SUM(F242:M242)</f>
        <v>0</v>
      </c>
    </row>
    <row r="243" spans="2:14" ht="13.5" x14ac:dyDescent="0.25">
      <c r="B243" s="34" t="s">
        <v>279</v>
      </c>
      <c r="C243" s="143"/>
      <c r="D243" s="55"/>
      <c r="E243" s="143"/>
      <c r="F243" s="164"/>
      <c r="G243" s="164"/>
      <c r="H243" s="164"/>
      <c r="I243" s="164"/>
      <c r="J243" s="164"/>
      <c r="K243" s="164"/>
      <c r="L243" s="164"/>
      <c r="M243" s="164"/>
      <c r="N243" s="57">
        <f t="shared" ref="N243:N252" si="75">SUM(F243:M243)</f>
        <v>0</v>
      </c>
    </row>
    <row r="244" spans="2:14" ht="13.5" x14ac:dyDescent="0.25">
      <c r="B244" s="34" t="s">
        <v>436</v>
      </c>
      <c r="C244" s="143"/>
      <c r="D244" s="55"/>
      <c r="E244" s="143"/>
      <c r="F244" s="164"/>
      <c r="G244" s="164"/>
      <c r="H244" s="164"/>
      <c r="I244" s="164"/>
      <c r="J244" s="164"/>
      <c r="K244" s="164"/>
      <c r="L244" s="164"/>
      <c r="M244" s="164"/>
      <c r="N244" s="57"/>
    </row>
    <row r="245" spans="2:14" ht="13.5" x14ac:dyDescent="0.25">
      <c r="B245" s="34" t="s">
        <v>281</v>
      </c>
      <c r="C245" s="143"/>
      <c r="D245" s="55"/>
      <c r="E245" s="143"/>
      <c r="F245" s="165"/>
      <c r="G245" s="165"/>
      <c r="H245" s="165"/>
      <c r="I245" s="165"/>
      <c r="J245" s="165"/>
      <c r="K245" s="165"/>
      <c r="L245" s="165"/>
      <c r="M245" s="165"/>
      <c r="N245" s="57">
        <f t="shared" si="75"/>
        <v>0</v>
      </c>
    </row>
    <row r="246" spans="2:14" ht="13.5" x14ac:dyDescent="0.25">
      <c r="B246" s="160" t="s">
        <v>432</v>
      </c>
      <c r="C246" s="143"/>
      <c r="D246" s="55"/>
      <c r="E246" s="143"/>
      <c r="F246" s="165"/>
      <c r="G246" s="165"/>
      <c r="H246" s="165"/>
      <c r="I246" s="165"/>
      <c r="J246" s="165"/>
      <c r="K246" s="165"/>
      <c r="L246" s="165"/>
      <c r="M246" s="165"/>
      <c r="N246" s="57">
        <f t="shared" si="75"/>
        <v>0</v>
      </c>
    </row>
    <row r="247" spans="2:14" ht="13.5" x14ac:dyDescent="0.25">
      <c r="B247" s="34" t="s">
        <v>284</v>
      </c>
      <c r="C247" s="143"/>
      <c r="D247" s="55"/>
      <c r="E247" s="143"/>
      <c r="F247" s="165"/>
      <c r="G247" s="165"/>
      <c r="H247" s="165"/>
      <c r="I247" s="165"/>
      <c r="J247" s="165"/>
      <c r="K247" s="165"/>
      <c r="L247" s="165"/>
      <c r="M247" s="165"/>
      <c r="N247" s="57">
        <f t="shared" si="75"/>
        <v>0</v>
      </c>
    </row>
    <row r="248" spans="2:14" ht="13.5" x14ac:dyDescent="0.25">
      <c r="B248" s="34" t="s">
        <v>285</v>
      </c>
      <c r="C248" s="143"/>
      <c r="D248" s="55"/>
      <c r="E248" s="143"/>
      <c r="F248" s="165"/>
      <c r="G248" s="165"/>
      <c r="H248" s="165"/>
      <c r="I248" s="165"/>
      <c r="J248" s="165"/>
      <c r="K248" s="165"/>
      <c r="L248" s="165"/>
      <c r="M248" s="165"/>
      <c r="N248" s="57">
        <f t="shared" si="75"/>
        <v>0</v>
      </c>
    </row>
    <row r="249" spans="2:14" ht="13.5" x14ac:dyDescent="0.25">
      <c r="B249" s="34" t="s">
        <v>286</v>
      </c>
      <c r="C249" s="143"/>
      <c r="D249" s="55"/>
      <c r="E249" s="143"/>
      <c r="F249" s="165"/>
      <c r="G249" s="165"/>
      <c r="H249" s="165"/>
      <c r="I249" s="165"/>
      <c r="J249" s="165"/>
      <c r="K249" s="165"/>
      <c r="L249" s="165"/>
      <c r="M249" s="165"/>
      <c r="N249" s="57">
        <f t="shared" si="75"/>
        <v>0</v>
      </c>
    </row>
    <row r="250" spans="2:14" ht="13.5" x14ac:dyDescent="0.25">
      <c r="B250" s="34" t="s">
        <v>287</v>
      </c>
      <c r="C250" s="143"/>
      <c r="D250" s="55"/>
      <c r="E250" s="143"/>
      <c r="F250" s="165"/>
      <c r="G250" s="165"/>
      <c r="H250" s="165"/>
      <c r="I250" s="165"/>
      <c r="J250" s="165"/>
      <c r="K250" s="165"/>
      <c r="L250" s="165"/>
      <c r="M250" s="165"/>
      <c r="N250" s="57">
        <f t="shared" si="75"/>
        <v>0</v>
      </c>
    </row>
    <row r="251" spans="2:14" ht="13.5" x14ac:dyDescent="0.25">
      <c r="B251" s="34" t="s">
        <v>408</v>
      </c>
      <c r="C251" s="143"/>
      <c r="D251" s="55"/>
      <c r="E251" s="143"/>
      <c r="F251" s="57"/>
      <c r="G251" s="57"/>
      <c r="H251" s="57"/>
      <c r="I251" s="57"/>
      <c r="J251" s="57"/>
      <c r="K251" s="57"/>
      <c r="L251" s="57"/>
      <c r="M251" s="57"/>
      <c r="N251" s="57">
        <f t="shared" si="75"/>
        <v>0</v>
      </c>
    </row>
    <row r="252" spans="2:14" x14ac:dyDescent="0.25">
      <c r="B252" s="34" t="s">
        <v>299</v>
      </c>
      <c r="C252" s="143"/>
      <c r="D252" s="55"/>
      <c r="E252" s="143"/>
      <c r="F252" s="165"/>
      <c r="G252" s="165"/>
      <c r="H252" s="165"/>
      <c r="I252" s="165"/>
      <c r="J252" s="165"/>
      <c r="K252" s="165"/>
      <c r="L252" s="165"/>
      <c r="M252" s="165"/>
      <c r="N252" s="57">
        <f t="shared" si="75"/>
        <v>0</v>
      </c>
    </row>
    <row r="253" spans="2:14" x14ac:dyDescent="0.25">
      <c r="B253" s="34" t="s">
        <v>164</v>
      </c>
      <c r="C253" s="143"/>
      <c r="D253" s="55"/>
      <c r="E253" s="143"/>
      <c r="F253" s="76"/>
      <c r="G253" s="76"/>
      <c r="H253" s="76"/>
      <c r="I253" s="76"/>
      <c r="J253" s="76"/>
      <c r="K253" s="76"/>
      <c r="L253" s="76"/>
      <c r="M253" s="76"/>
      <c r="N253" s="89"/>
    </row>
    <row r="254" spans="2:14" ht="12.75" x14ac:dyDescent="0.25">
      <c r="B254" s="166" t="s">
        <v>288</v>
      </c>
      <c r="C254" s="167"/>
      <c r="D254" s="168"/>
      <c r="E254" s="167"/>
      <c r="F254" s="169">
        <f t="shared" ref="F254:N254" si="76">SUM(F242:F253)</f>
        <v>0</v>
      </c>
      <c r="G254" s="169">
        <f t="shared" si="76"/>
        <v>0</v>
      </c>
      <c r="H254" s="169">
        <f t="shared" si="76"/>
        <v>0</v>
      </c>
      <c r="I254" s="169">
        <f t="shared" si="76"/>
        <v>0</v>
      </c>
      <c r="J254" s="169">
        <f t="shared" si="76"/>
        <v>0</v>
      </c>
      <c r="K254" s="169">
        <f t="shared" si="76"/>
        <v>0</v>
      </c>
      <c r="L254" s="169">
        <f t="shared" si="76"/>
        <v>0</v>
      </c>
      <c r="M254" s="169">
        <f t="shared" si="76"/>
        <v>0</v>
      </c>
      <c r="N254" s="169">
        <f t="shared" si="76"/>
        <v>0</v>
      </c>
    </row>
  </sheetData>
  <mergeCells count="134">
    <mergeCell ref="N21:N28"/>
    <mergeCell ref="O21:O28"/>
    <mergeCell ref="P21:P28"/>
    <mergeCell ref="N235:U235"/>
    <mergeCell ref="B234:V234"/>
    <mergeCell ref="N62:U62"/>
    <mergeCell ref="V62:V63"/>
    <mergeCell ref="B61:V61"/>
    <mergeCell ref="V114:V115"/>
    <mergeCell ref="N114:U114"/>
    <mergeCell ref="B113:V113"/>
    <mergeCell ref="E222:E230"/>
    <mergeCell ref="E135:E180"/>
    <mergeCell ref="B132:V132"/>
    <mergeCell ref="V133:V134"/>
    <mergeCell ref="N133:U133"/>
    <mergeCell ref="B184:V184"/>
    <mergeCell ref="V185:V186"/>
    <mergeCell ref="C62:C63"/>
    <mergeCell ref="F62:M62"/>
    <mergeCell ref="H21:H28"/>
    <mergeCell ref="I21:I28"/>
    <mergeCell ref="J21:J28"/>
    <mergeCell ref="K21:K28"/>
    <mergeCell ref="L21:L28"/>
    <mergeCell ref="K19:M19"/>
    <mergeCell ref="K7:K14"/>
    <mergeCell ref="L7:L14"/>
    <mergeCell ref="M7:M14"/>
    <mergeCell ref="H7:H14"/>
    <mergeCell ref="I7:I14"/>
    <mergeCell ref="J7:J14"/>
    <mergeCell ref="M21:M28"/>
    <mergeCell ref="B4:Q4"/>
    <mergeCell ref="B18:Q18"/>
    <mergeCell ref="N19:P19"/>
    <mergeCell ref="Q5:Q6"/>
    <mergeCell ref="C5:C6"/>
    <mergeCell ref="B19:B20"/>
    <mergeCell ref="C19:C20"/>
    <mergeCell ref="D19:D20"/>
    <mergeCell ref="E19:G19"/>
    <mergeCell ref="H19:J19"/>
    <mergeCell ref="N5:P5"/>
    <mergeCell ref="E5:G5"/>
    <mergeCell ref="H5:J5"/>
    <mergeCell ref="K5:M5"/>
    <mergeCell ref="D5:D6"/>
    <mergeCell ref="B5:B6"/>
    <mergeCell ref="Q19:Q20"/>
    <mergeCell ref="N7:N14"/>
    <mergeCell ref="O7:O14"/>
    <mergeCell ref="P7:P14"/>
    <mergeCell ref="B240:N240"/>
    <mergeCell ref="B48:B49"/>
    <mergeCell ref="C48:C49"/>
    <mergeCell ref="D48:D49"/>
    <mergeCell ref="G48:G49"/>
    <mergeCell ref="H48:I48"/>
    <mergeCell ref="L48:L49"/>
    <mergeCell ref="D114:D115"/>
    <mergeCell ref="C114:C115"/>
    <mergeCell ref="E114:E115"/>
    <mergeCell ref="F114:M114"/>
    <mergeCell ref="J48:K48"/>
    <mergeCell ref="F235:M235"/>
    <mergeCell ref="C220:C221"/>
    <mergeCell ref="D220:D221"/>
    <mergeCell ref="E220:E221"/>
    <mergeCell ref="F220:M220"/>
    <mergeCell ref="E187:E215"/>
    <mergeCell ref="K50:K57"/>
    <mergeCell ref="B219:V219"/>
    <mergeCell ref="N220:U220"/>
    <mergeCell ref="V220:V221"/>
    <mergeCell ref="C133:C134"/>
    <mergeCell ref="E133:E134"/>
    <mergeCell ref="V235:V236"/>
    <mergeCell ref="E235:E236"/>
    <mergeCell ref="B33:B34"/>
    <mergeCell ref="C33:C34"/>
    <mergeCell ref="D33:D34"/>
    <mergeCell ref="I35:I42"/>
    <mergeCell ref="G33:G34"/>
    <mergeCell ref="F133:M133"/>
    <mergeCell ref="D133:D134"/>
    <mergeCell ref="C185:C186"/>
    <mergeCell ref="D185:D186"/>
    <mergeCell ref="E185:E186"/>
    <mergeCell ref="F185:M185"/>
    <mergeCell ref="N185:U185"/>
    <mergeCell ref="B47:L47"/>
    <mergeCell ref="D62:D63"/>
    <mergeCell ref="G50:G57"/>
    <mergeCell ref="H50:H57"/>
    <mergeCell ref="I50:I57"/>
    <mergeCell ref="J50:J57"/>
    <mergeCell ref="E62:E63"/>
    <mergeCell ref="E33:E34"/>
    <mergeCell ref="H35:H42"/>
    <mergeCell ref="B62:B63"/>
    <mergeCell ref="C145:C146"/>
    <mergeCell ref="D145:D146"/>
    <mergeCell ref="C147:C148"/>
    <mergeCell ref="D147:D148"/>
    <mergeCell ref="E64:E106"/>
    <mergeCell ref="J33:J34"/>
    <mergeCell ref="B32:J32"/>
    <mergeCell ref="G35:G42"/>
    <mergeCell ref="F33:F34"/>
    <mergeCell ref="F35:F42"/>
    <mergeCell ref="E116:E128"/>
    <mergeCell ref="C149:C150"/>
    <mergeCell ref="D149:D150"/>
    <mergeCell ref="C151:C152"/>
    <mergeCell ref="D151:D152"/>
    <mergeCell ref="C153:C154"/>
    <mergeCell ref="D153:D154"/>
    <mergeCell ref="C155:C156"/>
    <mergeCell ref="D155:D156"/>
    <mergeCell ref="C157:C158"/>
    <mergeCell ref="D157:D158"/>
    <mergeCell ref="C224:C225"/>
    <mergeCell ref="D224:D225"/>
    <mergeCell ref="C226:C227"/>
    <mergeCell ref="D226:D227"/>
    <mergeCell ref="D235:D236"/>
    <mergeCell ref="C235:C236"/>
    <mergeCell ref="C159:C160"/>
    <mergeCell ref="D159:D160"/>
    <mergeCell ref="C161:C162"/>
    <mergeCell ref="D161:D162"/>
    <mergeCell ref="C222:C223"/>
    <mergeCell ref="D222:D223"/>
  </mergeCells>
  <phoneticPr fontId="12" type="noConversion"/>
  <pageMargins left="0.70866141732283472" right="0.70866141732283472" top="0.74803149606299213" bottom="0.74803149606299213" header="0.31496062992125984" footer="0.31496062992125984"/>
  <pageSetup paperSize="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6D745F-9690-4D94-8A49-1700829F67B3}">
  <dimension ref="B2:W48"/>
  <sheetViews>
    <sheetView workbookViewId="0">
      <selection activeCell="G3" sqref="G3:G4"/>
    </sheetView>
  </sheetViews>
  <sheetFormatPr defaultRowHeight="15" x14ac:dyDescent="0.25"/>
  <cols>
    <col min="2" max="2" width="50.7109375" customWidth="1"/>
    <col min="3" max="3" width="24.42578125" customWidth="1"/>
    <col min="4" max="5" width="23.85546875" customWidth="1"/>
    <col min="6" max="7" width="21.140625" customWidth="1"/>
    <col min="8" max="10" width="15.5703125" style="114" customWidth="1"/>
    <col min="11" max="11" width="18.7109375" customWidth="1"/>
    <col min="12" max="12" width="23.5703125" customWidth="1"/>
    <col min="13" max="13" width="23" customWidth="1"/>
    <col min="14" max="14" width="22.7109375" customWidth="1"/>
    <col min="15" max="15" width="25.28515625" customWidth="1"/>
    <col min="16" max="16" width="26.7109375" customWidth="1"/>
    <col min="17" max="17" width="28.85546875" customWidth="1"/>
    <col min="18" max="18" width="32.7109375" customWidth="1"/>
    <col min="19" max="19" width="23" customWidth="1"/>
    <col min="20" max="20" width="22.7109375" customWidth="1"/>
    <col min="21" max="21" width="24.7109375" customWidth="1"/>
    <col min="22" max="23" width="47.140625" customWidth="1"/>
  </cols>
  <sheetData>
    <row r="2" spans="2:23" ht="27" customHeight="1" x14ac:dyDescent="0.25"/>
    <row r="3" spans="2:23" ht="14.45" customHeight="1" x14ac:dyDescent="0.25">
      <c r="B3" s="237" t="s">
        <v>113</v>
      </c>
      <c r="C3" s="237" t="s">
        <v>390</v>
      </c>
      <c r="D3" s="237" t="s">
        <v>437</v>
      </c>
      <c r="E3" s="237" t="s">
        <v>391</v>
      </c>
      <c r="F3" s="237" t="s">
        <v>264</v>
      </c>
      <c r="G3" s="237" t="s">
        <v>446</v>
      </c>
      <c r="H3" s="239" t="s">
        <v>266</v>
      </c>
      <c r="I3" s="239" t="s">
        <v>439</v>
      </c>
      <c r="J3" s="239" t="s">
        <v>164</v>
      </c>
      <c r="K3" s="237" t="s">
        <v>438</v>
      </c>
      <c r="L3" s="237" t="s">
        <v>440</v>
      </c>
      <c r="M3" s="237" t="s">
        <v>392</v>
      </c>
      <c r="N3" s="237" t="s">
        <v>398</v>
      </c>
      <c r="O3" s="237" t="s">
        <v>399</v>
      </c>
      <c r="P3" s="241" t="s">
        <v>393</v>
      </c>
      <c r="Q3" s="237" t="s">
        <v>395</v>
      </c>
      <c r="R3" s="237" t="s">
        <v>394</v>
      </c>
      <c r="S3" s="237" t="s">
        <v>396</v>
      </c>
      <c r="T3" s="237" t="s">
        <v>397</v>
      </c>
      <c r="U3" s="237" t="s">
        <v>400</v>
      </c>
      <c r="V3" s="237" t="s">
        <v>401</v>
      </c>
      <c r="W3" s="237" t="s">
        <v>402</v>
      </c>
    </row>
    <row r="4" spans="2:23" ht="19.5" customHeight="1" x14ac:dyDescent="0.25">
      <c r="B4" s="238"/>
      <c r="C4" s="238"/>
      <c r="D4" s="238"/>
      <c r="E4" s="238"/>
      <c r="F4" s="238"/>
      <c r="G4" s="238"/>
      <c r="H4" s="240"/>
      <c r="I4" s="240"/>
      <c r="J4" s="240"/>
      <c r="K4" s="238"/>
      <c r="L4" s="238"/>
      <c r="M4" s="238"/>
      <c r="N4" s="238"/>
      <c r="O4" s="238"/>
      <c r="P4" s="242"/>
      <c r="Q4" s="238"/>
      <c r="R4" s="238"/>
      <c r="S4" s="238"/>
      <c r="T4" s="238"/>
      <c r="U4" s="238"/>
      <c r="V4" s="238"/>
      <c r="W4" s="238"/>
    </row>
    <row r="5" spans="2:23" x14ac:dyDescent="0.25">
      <c r="B5" s="118" t="s">
        <v>107</v>
      </c>
      <c r="C5" s="118"/>
      <c r="D5" s="117"/>
      <c r="E5" s="119"/>
      <c r="F5" s="119"/>
      <c r="G5" s="119"/>
      <c r="H5" s="127"/>
      <c r="I5" s="170"/>
      <c r="J5" s="170"/>
      <c r="K5" s="120"/>
      <c r="L5" s="125" t="e">
        <f>SUMPRODUCT(K6:K10,D6:D10)/SUM(D6:D10)</f>
        <v>#DIV/0!</v>
      </c>
      <c r="M5" s="121"/>
      <c r="N5" s="121"/>
      <c r="O5" s="125">
        <f>SUM(N6:N10)</f>
        <v>0</v>
      </c>
      <c r="P5" s="121"/>
      <c r="Q5" s="121"/>
      <c r="R5" s="121"/>
      <c r="S5" s="121"/>
      <c r="T5" s="121"/>
      <c r="U5" s="125">
        <f>SUM(T6:T10)</f>
        <v>0</v>
      </c>
      <c r="V5" s="121"/>
      <c r="W5" s="121"/>
    </row>
    <row r="6" spans="2:23" x14ac:dyDescent="0.25">
      <c r="B6" s="95" t="s">
        <v>385</v>
      </c>
      <c r="C6" s="122"/>
      <c r="D6" s="42"/>
      <c r="E6" s="123"/>
      <c r="F6" s="115"/>
      <c r="G6" s="115"/>
      <c r="H6" s="128"/>
      <c r="I6" s="171"/>
      <c r="J6" s="171"/>
      <c r="K6" s="116"/>
      <c r="L6" s="124"/>
      <c r="M6" s="126"/>
      <c r="N6" s="46"/>
      <c r="O6" s="124"/>
      <c r="P6" s="126"/>
      <c r="Q6" s="126"/>
      <c r="R6" s="126"/>
      <c r="S6" s="126"/>
      <c r="T6" s="46"/>
      <c r="U6" s="124"/>
      <c r="V6" s="46"/>
      <c r="W6" s="46"/>
    </row>
    <row r="7" spans="2:23" x14ac:dyDescent="0.25">
      <c r="B7" s="95" t="s">
        <v>386</v>
      </c>
      <c r="C7" s="122"/>
      <c r="D7" s="42"/>
      <c r="E7" s="115"/>
      <c r="F7" s="115"/>
      <c r="G7" s="115"/>
      <c r="H7" s="128"/>
      <c r="I7" s="171"/>
      <c r="J7" s="171"/>
      <c r="K7" s="116"/>
      <c r="L7" s="124"/>
      <c r="M7" s="126"/>
      <c r="N7" s="46"/>
      <c r="O7" s="124"/>
      <c r="P7" s="126"/>
      <c r="Q7" s="126"/>
      <c r="R7" s="126"/>
      <c r="S7" s="126"/>
      <c r="T7" s="46"/>
      <c r="U7" s="124"/>
      <c r="V7" s="46"/>
      <c r="W7" s="46"/>
    </row>
    <row r="8" spans="2:23" x14ac:dyDescent="0.25">
      <c r="B8" s="95" t="s">
        <v>387</v>
      </c>
      <c r="C8" s="122"/>
      <c r="D8" s="42"/>
      <c r="E8" s="115"/>
      <c r="F8" s="115"/>
      <c r="G8" s="115"/>
      <c r="H8" s="128"/>
      <c r="I8" s="171"/>
      <c r="J8" s="171"/>
      <c r="K8" s="116"/>
      <c r="L8" s="124"/>
      <c r="M8" s="126"/>
      <c r="N8" s="46"/>
      <c r="O8" s="124"/>
      <c r="P8" s="126"/>
      <c r="Q8" s="126"/>
      <c r="R8" s="126"/>
      <c r="S8" s="126"/>
      <c r="T8" s="46"/>
      <c r="U8" s="124"/>
      <c r="V8" s="46"/>
      <c r="W8" s="46"/>
    </row>
    <row r="9" spans="2:23" x14ac:dyDescent="0.25">
      <c r="B9" s="95" t="s">
        <v>388</v>
      </c>
      <c r="C9" s="122"/>
      <c r="D9" s="42"/>
      <c r="E9" s="115"/>
      <c r="F9" s="115"/>
      <c r="G9" s="115"/>
      <c r="H9" s="128"/>
      <c r="I9" s="171"/>
      <c r="J9" s="171"/>
      <c r="K9" s="116"/>
      <c r="L9" s="124"/>
      <c r="M9" s="126"/>
      <c r="N9" s="46"/>
      <c r="O9" s="124"/>
      <c r="P9" s="126"/>
      <c r="Q9" s="126"/>
      <c r="R9" s="126"/>
      <c r="S9" s="126"/>
      <c r="T9" s="46"/>
      <c r="U9" s="124"/>
      <c r="V9" s="46"/>
      <c r="W9" s="46"/>
    </row>
    <row r="10" spans="2:23" ht="15" customHeight="1" x14ac:dyDescent="0.25">
      <c r="B10" s="95" t="s">
        <v>389</v>
      </c>
      <c r="C10" s="122"/>
      <c r="D10" s="42"/>
      <c r="E10" s="115"/>
      <c r="F10" s="115"/>
      <c r="G10" s="115"/>
      <c r="H10" s="128"/>
      <c r="I10" s="171"/>
      <c r="J10" s="171"/>
      <c r="K10" s="116"/>
      <c r="L10" s="124"/>
      <c r="M10" s="126"/>
      <c r="N10" s="46"/>
      <c r="O10" s="124"/>
      <c r="P10" s="126"/>
      <c r="Q10" s="126"/>
      <c r="R10" s="126"/>
      <c r="S10" s="126"/>
      <c r="T10" s="46"/>
      <c r="U10" s="124"/>
      <c r="V10" s="46"/>
      <c r="W10" s="46"/>
    </row>
    <row r="11" spans="2:23" x14ac:dyDescent="0.25">
      <c r="B11" s="118" t="s">
        <v>108</v>
      </c>
      <c r="C11" s="118"/>
      <c r="D11" s="117"/>
      <c r="E11" s="119"/>
      <c r="F11" s="119"/>
      <c r="G11" s="119"/>
      <c r="H11" s="127"/>
      <c r="I11" s="170"/>
      <c r="J11" s="170"/>
      <c r="K11" s="120"/>
      <c r="L11" s="125" t="e">
        <f>SUMPRODUCT(K12:K16,D12:D16)/SUM(D12:D16)</f>
        <v>#DIV/0!</v>
      </c>
      <c r="M11" s="121"/>
      <c r="N11" s="121"/>
      <c r="O11" s="125">
        <f>SUM(N12:N16)</f>
        <v>0</v>
      </c>
      <c r="P11" s="121"/>
      <c r="Q11" s="121"/>
      <c r="R11" s="121"/>
      <c r="S11" s="121"/>
      <c r="T11" s="121"/>
      <c r="U11" s="125">
        <f>SUM(T12:T16)</f>
        <v>0</v>
      </c>
      <c r="V11" s="121"/>
      <c r="W11" s="121"/>
    </row>
    <row r="12" spans="2:23" x14ac:dyDescent="0.25">
      <c r="B12" s="95" t="s">
        <v>385</v>
      </c>
      <c r="C12" s="122"/>
      <c r="D12" s="42"/>
      <c r="E12" s="115"/>
      <c r="F12" s="115"/>
      <c r="G12" s="115"/>
      <c r="H12" s="128"/>
      <c r="I12" s="171"/>
      <c r="J12" s="171"/>
      <c r="K12" s="116"/>
      <c r="L12" s="124"/>
      <c r="M12" s="46"/>
      <c r="N12" s="46"/>
      <c r="O12" s="124"/>
      <c r="P12" s="126"/>
      <c r="Q12" s="126"/>
      <c r="R12" s="126"/>
      <c r="S12" s="126"/>
      <c r="T12" s="46"/>
      <c r="U12" s="124"/>
      <c r="V12" s="46"/>
      <c r="W12" s="46"/>
    </row>
    <row r="13" spans="2:23" x14ac:dyDescent="0.25">
      <c r="B13" s="95" t="s">
        <v>386</v>
      </c>
      <c r="C13" s="122"/>
      <c r="D13" s="42"/>
      <c r="E13" s="115"/>
      <c r="F13" s="115"/>
      <c r="G13" s="115"/>
      <c r="H13" s="128"/>
      <c r="I13" s="171"/>
      <c r="J13" s="171"/>
      <c r="K13" s="116"/>
      <c r="L13" s="124"/>
      <c r="M13" s="46"/>
      <c r="N13" s="46"/>
      <c r="O13" s="124"/>
      <c r="P13" s="126"/>
      <c r="Q13" s="126"/>
      <c r="R13" s="126"/>
      <c r="S13" s="126"/>
      <c r="T13" s="46"/>
      <c r="U13" s="124"/>
      <c r="V13" s="46"/>
      <c r="W13" s="46"/>
    </row>
    <row r="14" spans="2:23" x14ac:dyDescent="0.25">
      <c r="B14" s="95" t="s">
        <v>387</v>
      </c>
      <c r="C14" s="122"/>
      <c r="D14" s="42"/>
      <c r="E14" s="115"/>
      <c r="F14" s="115"/>
      <c r="G14" s="115"/>
      <c r="H14" s="128"/>
      <c r="I14" s="171"/>
      <c r="J14" s="171"/>
      <c r="K14" s="116"/>
      <c r="L14" s="124"/>
      <c r="M14" s="46"/>
      <c r="N14" s="46"/>
      <c r="O14" s="124"/>
      <c r="P14" s="126"/>
      <c r="Q14" s="126"/>
      <c r="R14" s="126"/>
      <c r="S14" s="126"/>
      <c r="T14" s="46"/>
      <c r="U14" s="124"/>
      <c r="V14" s="46"/>
      <c r="W14" s="46"/>
    </row>
    <row r="15" spans="2:23" x14ac:dyDescent="0.25">
      <c r="B15" s="95" t="s">
        <v>388</v>
      </c>
      <c r="C15" s="122"/>
      <c r="D15" s="42"/>
      <c r="E15" s="115"/>
      <c r="F15" s="115"/>
      <c r="G15" s="115"/>
      <c r="H15" s="128"/>
      <c r="I15" s="171"/>
      <c r="J15" s="171"/>
      <c r="K15" s="116"/>
      <c r="L15" s="124"/>
      <c r="M15" s="46"/>
      <c r="N15" s="46"/>
      <c r="O15" s="124"/>
      <c r="P15" s="126"/>
      <c r="Q15" s="126"/>
      <c r="R15" s="126"/>
      <c r="S15" s="126"/>
      <c r="T15" s="46"/>
      <c r="U15" s="124"/>
      <c r="V15" s="46"/>
      <c r="W15" s="46"/>
    </row>
    <row r="16" spans="2:23" x14ac:dyDescent="0.25">
      <c r="B16" s="95" t="s">
        <v>389</v>
      </c>
      <c r="C16" s="122"/>
      <c r="D16" s="42"/>
      <c r="E16" s="115"/>
      <c r="F16" s="115"/>
      <c r="G16" s="115"/>
      <c r="H16" s="128"/>
      <c r="I16" s="171"/>
      <c r="J16" s="171"/>
      <c r="K16" s="116"/>
      <c r="L16" s="124"/>
      <c r="M16" s="46"/>
      <c r="N16" s="46"/>
      <c r="O16" s="124"/>
      <c r="P16" s="126"/>
      <c r="Q16" s="126"/>
      <c r="R16" s="126"/>
      <c r="S16" s="126"/>
      <c r="T16" s="46"/>
      <c r="U16" s="124"/>
      <c r="V16" s="46"/>
      <c r="W16" s="46"/>
    </row>
    <row r="17" spans="2:23" x14ac:dyDescent="0.25">
      <c r="B17" s="118" t="s">
        <v>109</v>
      </c>
      <c r="C17" s="118"/>
      <c r="D17" s="117"/>
      <c r="E17" s="119"/>
      <c r="F17" s="119"/>
      <c r="G17" s="119"/>
      <c r="H17" s="127"/>
      <c r="I17" s="170"/>
      <c r="J17" s="170"/>
      <c r="K17" s="120"/>
      <c r="L17" s="125" t="e">
        <f>SUMPRODUCT(K18:K22,D18:D22)/SUM(D18:D22)</f>
        <v>#DIV/0!</v>
      </c>
      <c r="M17" s="121"/>
      <c r="N17" s="121"/>
      <c r="O17" s="125">
        <f>SUM(N18:N22)</f>
        <v>0</v>
      </c>
      <c r="P17" s="121"/>
      <c r="Q17" s="121"/>
      <c r="R17" s="121"/>
      <c r="S17" s="121"/>
      <c r="T17" s="121"/>
      <c r="U17" s="125">
        <f>SUM(T18:T22)</f>
        <v>0</v>
      </c>
      <c r="V17" s="121"/>
      <c r="W17" s="121"/>
    </row>
    <row r="18" spans="2:23" x14ac:dyDescent="0.25">
      <c r="B18" s="95" t="s">
        <v>385</v>
      </c>
      <c r="C18" s="122"/>
      <c r="D18" s="42"/>
      <c r="E18" s="115"/>
      <c r="F18" s="115"/>
      <c r="G18" s="115"/>
      <c r="H18" s="128"/>
      <c r="I18" s="171"/>
      <c r="J18" s="171"/>
      <c r="K18" s="116"/>
      <c r="L18" s="124"/>
      <c r="M18" s="46"/>
      <c r="N18" s="46"/>
      <c r="O18" s="124"/>
      <c r="P18" s="126"/>
      <c r="Q18" s="126"/>
      <c r="R18" s="126"/>
      <c r="S18" s="126"/>
      <c r="T18" s="46"/>
      <c r="U18" s="124"/>
      <c r="V18" s="46"/>
      <c r="W18" s="46"/>
    </row>
    <row r="19" spans="2:23" x14ac:dyDescent="0.25">
      <c r="B19" s="95" t="s">
        <v>386</v>
      </c>
      <c r="C19" s="122"/>
      <c r="D19" s="42"/>
      <c r="E19" s="115"/>
      <c r="F19" s="115"/>
      <c r="G19" s="115"/>
      <c r="H19" s="128"/>
      <c r="I19" s="171"/>
      <c r="J19" s="171"/>
      <c r="K19" s="116"/>
      <c r="L19" s="124"/>
      <c r="M19" s="46"/>
      <c r="N19" s="46"/>
      <c r="O19" s="124"/>
      <c r="P19" s="126"/>
      <c r="Q19" s="126"/>
      <c r="R19" s="126"/>
      <c r="S19" s="126"/>
      <c r="T19" s="46"/>
      <c r="U19" s="124"/>
      <c r="V19" s="46"/>
      <c r="W19" s="46"/>
    </row>
    <row r="20" spans="2:23" x14ac:dyDescent="0.25">
      <c r="B20" s="95" t="s">
        <v>387</v>
      </c>
      <c r="C20" s="122"/>
      <c r="D20" s="42"/>
      <c r="E20" s="115"/>
      <c r="F20" s="115"/>
      <c r="G20" s="115"/>
      <c r="H20" s="128"/>
      <c r="I20" s="171"/>
      <c r="J20" s="171"/>
      <c r="K20" s="116"/>
      <c r="L20" s="124"/>
      <c r="M20" s="46"/>
      <c r="N20" s="46"/>
      <c r="O20" s="124"/>
      <c r="P20" s="126"/>
      <c r="Q20" s="126"/>
      <c r="R20" s="126"/>
      <c r="S20" s="126"/>
      <c r="T20" s="46"/>
      <c r="U20" s="124"/>
      <c r="V20" s="46"/>
      <c r="W20" s="46"/>
    </row>
    <row r="21" spans="2:23" x14ac:dyDescent="0.25">
      <c r="B21" s="95" t="s">
        <v>388</v>
      </c>
      <c r="C21" s="122"/>
      <c r="D21" s="42"/>
      <c r="E21" s="115"/>
      <c r="F21" s="115"/>
      <c r="G21" s="115"/>
      <c r="H21" s="128"/>
      <c r="I21" s="171"/>
      <c r="J21" s="171"/>
      <c r="K21" s="116"/>
      <c r="L21" s="124"/>
      <c r="M21" s="46"/>
      <c r="N21" s="46"/>
      <c r="O21" s="124"/>
      <c r="P21" s="126"/>
      <c r="Q21" s="126"/>
      <c r="R21" s="126"/>
      <c r="S21" s="126"/>
      <c r="T21" s="46"/>
      <c r="U21" s="124"/>
      <c r="V21" s="46"/>
      <c r="W21" s="46"/>
    </row>
    <row r="22" spans="2:23" x14ac:dyDescent="0.25">
      <c r="B22" s="95" t="s">
        <v>389</v>
      </c>
      <c r="C22" s="122"/>
      <c r="D22" s="42"/>
      <c r="E22" s="115"/>
      <c r="F22" s="115"/>
      <c r="G22" s="115"/>
      <c r="H22" s="128"/>
      <c r="I22" s="171"/>
      <c r="J22" s="171"/>
      <c r="K22" s="116"/>
      <c r="L22" s="124"/>
      <c r="M22" s="46"/>
      <c r="N22" s="46"/>
      <c r="O22" s="124"/>
      <c r="P22" s="126"/>
      <c r="Q22" s="126"/>
      <c r="R22" s="126"/>
      <c r="S22" s="126"/>
      <c r="T22" s="46"/>
      <c r="U22" s="124"/>
      <c r="V22" s="46"/>
      <c r="W22" s="46"/>
    </row>
    <row r="23" spans="2:23" x14ac:dyDescent="0.25">
      <c r="B23" s="118" t="s">
        <v>114</v>
      </c>
      <c r="C23" s="118"/>
      <c r="D23" s="117"/>
      <c r="E23" s="119"/>
      <c r="F23" s="119"/>
      <c r="G23" s="119"/>
      <c r="H23" s="127"/>
      <c r="I23" s="170"/>
      <c r="J23" s="170"/>
      <c r="K23" s="120"/>
      <c r="L23" s="125" t="e">
        <f>SUMPRODUCT(K24:K28,D24:D28)/SUM(D24:D28)</f>
        <v>#DIV/0!</v>
      </c>
      <c r="M23" s="121"/>
      <c r="N23" s="121"/>
      <c r="O23" s="125">
        <f>SUM(N24:N28)</f>
        <v>0</v>
      </c>
      <c r="P23" s="121"/>
      <c r="Q23" s="121"/>
      <c r="R23" s="121"/>
      <c r="S23" s="121"/>
      <c r="T23" s="121"/>
      <c r="U23" s="125">
        <f>SUM(T24:T28)</f>
        <v>0</v>
      </c>
      <c r="V23" s="121"/>
      <c r="W23" s="121"/>
    </row>
    <row r="24" spans="2:23" x14ac:dyDescent="0.25">
      <c r="B24" s="95" t="s">
        <v>385</v>
      </c>
      <c r="C24" s="122"/>
      <c r="D24" s="42"/>
      <c r="E24" s="115"/>
      <c r="F24" s="115"/>
      <c r="G24" s="115"/>
      <c r="H24" s="128"/>
      <c r="I24" s="171"/>
      <c r="J24" s="171"/>
      <c r="K24" s="116"/>
      <c r="L24" s="124"/>
      <c r="M24" s="46"/>
      <c r="N24" s="46"/>
      <c r="O24" s="124"/>
      <c r="P24" s="126"/>
      <c r="Q24" s="126"/>
      <c r="R24" s="126"/>
      <c r="S24" s="126"/>
      <c r="T24" s="46"/>
      <c r="U24" s="124"/>
      <c r="V24" s="46"/>
      <c r="W24" s="46"/>
    </row>
    <row r="25" spans="2:23" x14ac:dyDescent="0.25">
      <c r="B25" s="95" t="s">
        <v>386</v>
      </c>
      <c r="C25" s="122"/>
      <c r="D25" s="42"/>
      <c r="E25" s="115"/>
      <c r="F25" s="115"/>
      <c r="G25" s="115"/>
      <c r="H25" s="128"/>
      <c r="I25" s="171"/>
      <c r="J25" s="171"/>
      <c r="K25" s="116"/>
      <c r="L25" s="124"/>
      <c r="M25" s="46"/>
      <c r="N25" s="46"/>
      <c r="O25" s="124"/>
      <c r="P25" s="126"/>
      <c r="Q25" s="126"/>
      <c r="R25" s="126"/>
      <c r="S25" s="126"/>
      <c r="T25" s="46"/>
      <c r="U25" s="124"/>
      <c r="V25" s="46"/>
      <c r="W25" s="46"/>
    </row>
    <row r="26" spans="2:23" x14ac:dyDescent="0.25">
      <c r="B26" s="95" t="s">
        <v>387</v>
      </c>
      <c r="C26" s="122"/>
      <c r="D26" s="42"/>
      <c r="E26" s="115"/>
      <c r="F26" s="115"/>
      <c r="G26" s="115"/>
      <c r="H26" s="128"/>
      <c r="I26" s="171"/>
      <c r="J26" s="171"/>
      <c r="K26" s="116"/>
      <c r="L26" s="124"/>
      <c r="M26" s="46"/>
      <c r="N26" s="46"/>
      <c r="O26" s="124"/>
      <c r="P26" s="126"/>
      <c r="Q26" s="126"/>
      <c r="R26" s="126"/>
      <c r="S26" s="126"/>
      <c r="T26" s="46"/>
      <c r="U26" s="124"/>
      <c r="V26" s="46"/>
      <c r="W26" s="46"/>
    </row>
    <row r="27" spans="2:23" x14ac:dyDescent="0.25">
      <c r="B27" s="95" t="s">
        <v>388</v>
      </c>
      <c r="C27" s="122"/>
      <c r="D27" s="42"/>
      <c r="E27" s="115"/>
      <c r="F27" s="115"/>
      <c r="G27" s="115"/>
      <c r="H27" s="128"/>
      <c r="I27" s="171"/>
      <c r="J27" s="171"/>
      <c r="K27" s="116"/>
      <c r="L27" s="124"/>
      <c r="M27" s="46"/>
      <c r="N27" s="46"/>
      <c r="O27" s="124"/>
      <c r="P27" s="126"/>
      <c r="Q27" s="126"/>
      <c r="R27" s="126"/>
      <c r="S27" s="126"/>
      <c r="T27" s="46"/>
      <c r="U27" s="124"/>
      <c r="V27" s="46"/>
      <c r="W27" s="46"/>
    </row>
    <row r="28" spans="2:23" x14ac:dyDescent="0.25">
      <c r="B28" s="95" t="s">
        <v>389</v>
      </c>
      <c r="C28" s="122"/>
      <c r="D28" s="42"/>
      <c r="E28" s="115"/>
      <c r="F28" s="115"/>
      <c r="G28" s="115"/>
      <c r="H28" s="128"/>
      <c r="I28" s="171"/>
      <c r="J28" s="171"/>
      <c r="K28" s="116"/>
      <c r="L28" s="124"/>
      <c r="M28" s="46"/>
      <c r="N28" s="46"/>
      <c r="O28" s="124"/>
      <c r="P28" s="126"/>
      <c r="Q28" s="126"/>
      <c r="R28" s="126"/>
      <c r="S28" s="126"/>
      <c r="T28" s="46"/>
      <c r="U28" s="124"/>
      <c r="V28" s="46"/>
      <c r="W28" s="46"/>
    </row>
    <row r="29" spans="2:23" x14ac:dyDescent="0.25">
      <c r="B29" s="118" t="s">
        <v>115</v>
      </c>
      <c r="C29" s="118"/>
      <c r="D29" s="117"/>
      <c r="E29" s="119"/>
      <c r="F29" s="119"/>
      <c r="G29" s="119"/>
      <c r="H29" s="127"/>
      <c r="I29" s="170"/>
      <c r="J29" s="170"/>
      <c r="K29" s="120"/>
      <c r="L29" s="125" t="e">
        <f>SUMPRODUCT(K30:K34,D30:D34)/SUM(D30:D34)</f>
        <v>#DIV/0!</v>
      </c>
      <c r="M29" s="121"/>
      <c r="N29" s="121"/>
      <c r="O29" s="125">
        <f>SUM(N30:N34)</f>
        <v>0</v>
      </c>
      <c r="P29" s="121"/>
      <c r="Q29" s="121"/>
      <c r="R29" s="121"/>
      <c r="S29" s="121"/>
      <c r="T29" s="121"/>
      <c r="U29" s="125">
        <f>SUM(T30:T34)</f>
        <v>0</v>
      </c>
      <c r="V29" s="121"/>
      <c r="W29" s="121"/>
    </row>
    <row r="30" spans="2:23" x14ac:dyDescent="0.25">
      <c r="B30" s="95" t="s">
        <v>385</v>
      </c>
      <c r="C30" s="122"/>
      <c r="D30" s="42"/>
      <c r="E30" s="115"/>
      <c r="F30" s="115"/>
      <c r="G30" s="115"/>
      <c r="H30" s="128"/>
      <c r="I30" s="171"/>
      <c r="J30" s="171"/>
      <c r="K30" s="116"/>
      <c r="L30" s="124"/>
      <c r="M30" s="46"/>
      <c r="N30" s="46"/>
      <c r="O30" s="124"/>
      <c r="P30" s="126"/>
      <c r="Q30" s="126"/>
      <c r="R30" s="126"/>
      <c r="S30" s="126"/>
      <c r="T30" s="46"/>
      <c r="U30" s="124"/>
      <c r="V30" s="46"/>
      <c r="W30" s="46"/>
    </row>
    <row r="31" spans="2:23" x14ac:dyDescent="0.25">
      <c r="B31" s="95" t="s">
        <v>386</v>
      </c>
      <c r="C31" s="122"/>
      <c r="D31" s="42"/>
      <c r="E31" s="115"/>
      <c r="F31" s="115"/>
      <c r="G31" s="115"/>
      <c r="H31" s="128"/>
      <c r="I31" s="171"/>
      <c r="J31" s="171"/>
      <c r="K31" s="116"/>
      <c r="L31" s="124"/>
      <c r="M31" s="46"/>
      <c r="N31" s="46"/>
      <c r="O31" s="124"/>
      <c r="P31" s="126"/>
      <c r="Q31" s="126"/>
      <c r="R31" s="126"/>
      <c r="S31" s="126"/>
      <c r="T31" s="46"/>
      <c r="U31" s="124"/>
      <c r="V31" s="46"/>
      <c r="W31" s="46"/>
    </row>
    <row r="32" spans="2:23" x14ac:dyDescent="0.25">
      <c r="B32" s="95" t="s">
        <v>387</v>
      </c>
      <c r="C32" s="122"/>
      <c r="D32" s="42"/>
      <c r="E32" s="115"/>
      <c r="F32" s="115"/>
      <c r="G32" s="115"/>
      <c r="H32" s="128"/>
      <c r="I32" s="171"/>
      <c r="J32" s="171"/>
      <c r="K32" s="116"/>
      <c r="L32" s="124"/>
      <c r="M32" s="46"/>
      <c r="N32" s="46"/>
      <c r="O32" s="124"/>
      <c r="P32" s="126"/>
      <c r="Q32" s="126"/>
      <c r="R32" s="126"/>
      <c r="S32" s="126"/>
      <c r="T32" s="46"/>
      <c r="U32" s="124"/>
      <c r="V32" s="46"/>
      <c r="W32" s="46"/>
    </row>
    <row r="33" spans="2:23" x14ac:dyDescent="0.25">
      <c r="B33" s="95" t="s">
        <v>388</v>
      </c>
      <c r="C33" s="122"/>
      <c r="D33" s="42"/>
      <c r="E33" s="115"/>
      <c r="F33" s="115"/>
      <c r="G33" s="115"/>
      <c r="H33" s="128"/>
      <c r="I33" s="171"/>
      <c r="J33" s="171"/>
      <c r="K33" s="116"/>
      <c r="L33" s="124"/>
      <c r="M33" s="46"/>
      <c r="N33" s="46"/>
      <c r="O33" s="124"/>
      <c r="P33" s="126"/>
      <c r="Q33" s="126"/>
      <c r="R33" s="126"/>
      <c r="S33" s="126"/>
      <c r="T33" s="46"/>
      <c r="U33" s="124"/>
      <c r="V33" s="46"/>
      <c r="W33" s="46"/>
    </row>
    <row r="34" spans="2:23" x14ac:dyDescent="0.25">
      <c r="B34" s="95" t="s">
        <v>389</v>
      </c>
      <c r="C34" s="122"/>
      <c r="D34" s="42"/>
      <c r="E34" s="115"/>
      <c r="F34" s="115"/>
      <c r="G34" s="115"/>
      <c r="H34" s="128"/>
      <c r="I34" s="171"/>
      <c r="J34" s="171"/>
      <c r="K34" s="116"/>
      <c r="L34" s="124"/>
      <c r="M34" s="46"/>
      <c r="N34" s="46"/>
      <c r="O34" s="124"/>
      <c r="P34" s="126"/>
      <c r="Q34" s="126"/>
      <c r="R34" s="126"/>
      <c r="S34" s="126"/>
      <c r="T34" s="46"/>
      <c r="U34" s="124"/>
      <c r="V34" s="46"/>
      <c r="W34" s="46"/>
    </row>
    <row r="35" spans="2:23" x14ac:dyDescent="0.25">
      <c r="B35" s="118" t="s">
        <v>116</v>
      </c>
      <c r="C35" s="118"/>
      <c r="D35" s="117"/>
      <c r="E35" s="119"/>
      <c r="F35" s="119"/>
      <c r="G35" s="119"/>
      <c r="H35" s="127"/>
      <c r="I35" s="170"/>
      <c r="J35" s="170"/>
      <c r="K35" s="120"/>
      <c r="L35" s="125" t="e">
        <f>SUMPRODUCT(K36:K40,D36:D40)/SUM(D36:D40)</f>
        <v>#DIV/0!</v>
      </c>
      <c r="M35" s="121"/>
      <c r="N35" s="121"/>
      <c r="O35" s="125">
        <f>SUM(N36:N40)</f>
        <v>0</v>
      </c>
      <c r="P35" s="121"/>
      <c r="Q35" s="121"/>
      <c r="R35" s="121"/>
      <c r="S35" s="121"/>
      <c r="T35" s="121"/>
      <c r="U35" s="125">
        <f>SUM(T36:T40)</f>
        <v>0</v>
      </c>
      <c r="V35" s="121"/>
      <c r="W35" s="121"/>
    </row>
    <row r="36" spans="2:23" x14ac:dyDescent="0.25">
      <c r="B36" s="95" t="s">
        <v>385</v>
      </c>
      <c r="C36" s="122"/>
      <c r="D36" s="42"/>
      <c r="E36" s="115"/>
      <c r="F36" s="115"/>
      <c r="G36" s="115"/>
      <c r="H36" s="128"/>
      <c r="I36" s="171"/>
      <c r="J36" s="171"/>
      <c r="K36" s="116"/>
      <c r="L36" s="124"/>
      <c r="M36" s="46"/>
      <c r="N36" s="46"/>
      <c r="O36" s="124"/>
      <c r="P36" s="126"/>
      <c r="Q36" s="126"/>
      <c r="R36" s="126"/>
      <c r="S36" s="126"/>
      <c r="T36" s="46"/>
      <c r="U36" s="124"/>
      <c r="V36" s="46"/>
      <c r="W36" s="46"/>
    </row>
    <row r="37" spans="2:23" x14ac:dyDescent="0.25">
      <c r="B37" s="95" t="s">
        <v>386</v>
      </c>
      <c r="C37" s="122"/>
      <c r="D37" s="42"/>
      <c r="E37" s="115"/>
      <c r="F37" s="115"/>
      <c r="G37" s="115"/>
      <c r="H37" s="128"/>
      <c r="I37" s="171"/>
      <c r="J37" s="171"/>
      <c r="K37" s="116"/>
      <c r="L37" s="124"/>
      <c r="M37" s="46"/>
      <c r="N37" s="46"/>
      <c r="O37" s="124"/>
      <c r="P37" s="126"/>
      <c r="Q37" s="126"/>
      <c r="R37" s="126"/>
      <c r="S37" s="126"/>
      <c r="T37" s="46"/>
      <c r="U37" s="124"/>
      <c r="V37" s="46"/>
      <c r="W37" s="46"/>
    </row>
    <row r="38" spans="2:23" x14ac:dyDescent="0.25">
      <c r="B38" s="95" t="s">
        <v>387</v>
      </c>
      <c r="C38" s="122"/>
      <c r="D38" s="42"/>
      <c r="E38" s="115"/>
      <c r="F38" s="115"/>
      <c r="G38" s="115"/>
      <c r="H38" s="128"/>
      <c r="I38" s="171"/>
      <c r="J38" s="171"/>
      <c r="K38" s="116"/>
      <c r="L38" s="124"/>
      <c r="M38" s="46"/>
      <c r="N38" s="46"/>
      <c r="O38" s="124"/>
      <c r="P38" s="126"/>
      <c r="Q38" s="126"/>
      <c r="R38" s="126"/>
      <c r="S38" s="126"/>
      <c r="T38" s="46"/>
      <c r="U38" s="124"/>
      <c r="V38" s="46"/>
      <c r="W38" s="46"/>
    </row>
    <row r="39" spans="2:23" x14ac:dyDescent="0.25">
      <c r="B39" s="95" t="s">
        <v>388</v>
      </c>
      <c r="C39" s="122"/>
      <c r="D39" s="42"/>
      <c r="E39" s="115"/>
      <c r="F39" s="115"/>
      <c r="G39" s="115"/>
      <c r="H39" s="128"/>
      <c r="I39" s="171"/>
      <c r="J39" s="171"/>
      <c r="K39" s="116"/>
      <c r="L39" s="124"/>
      <c r="M39" s="46"/>
      <c r="N39" s="46"/>
      <c r="O39" s="124"/>
      <c r="P39" s="126"/>
      <c r="Q39" s="126"/>
      <c r="R39" s="126"/>
      <c r="S39" s="126"/>
      <c r="T39" s="46"/>
      <c r="U39" s="124"/>
      <c r="V39" s="46"/>
      <c r="W39" s="46"/>
    </row>
    <row r="40" spans="2:23" x14ac:dyDescent="0.25">
      <c r="B40" s="95" t="s">
        <v>389</v>
      </c>
      <c r="C40" s="122"/>
      <c r="D40" s="42"/>
      <c r="E40" s="115"/>
      <c r="F40" s="115"/>
      <c r="G40" s="115"/>
      <c r="H40" s="128"/>
      <c r="I40" s="171"/>
      <c r="J40" s="171"/>
      <c r="K40" s="116"/>
      <c r="L40" s="124"/>
      <c r="M40" s="46"/>
      <c r="N40" s="46"/>
      <c r="O40" s="124"/>
      <c r="P40" s="126"/>
      <c r="Q40" s="126"/>
      <c r="R40" s="126"/>
      <c r="S40" s="126"/>
      <c r="T40" s="46"/>
      <c r="U40" s="124"/>
      <c r="V40" s="46"/>
      <c r="W40" s="46"/>
    </row>
    <row r="41" spans="2:23" x14ac:dyDescent="0.25">
      <c r="B41" s="118" t="s">
        <v>117</v>
      </c>
      <c r="C41" s="118"/>
      <c r="D41" s="117"/>
      <c r="E41" s="119"/>
      <c r="F41" s="119"/>
      <c r="G41" s="119"/>
      <c r="H41" s="127"/>
      <c r="I41" s="170"/>
      <c r="J41" s="170"/>
      <c r="K41" s="120"/>
      <c r="L41" s="125" t="e">
        <f>SUMPRODUCT(K42:K46,D42:D46)/SUM(D42:D46)</f>
        <v>#DIV/0!</v>
      </c>
      <c r="M41" s="121"/>
      <c r="N41" s="121"/>
      <c r="O41" s="125">
        <f>SUM(N42:N46)</f>
        <v>0</v>
      </c>
      <c r="P41" s="121"/>
      <c r="Q41" s="121"/>
      <c r="R41" s="121"/>
      <c r="S41" s="121"/>
      <c r="T41" s="121"/>
      <c r="U41" s="125">
        <f>SUM(T42:T46)</f>
        <v>0</v>
      </c>
      <c r="V41" s="121"/>
      <c r="W41" s="121"/>
    </row>
    <row r="42" spans="2:23" x14ac:dyDescent="0.25">
      <c r="B42" s="95" t="s">
        <v>385</v>
      </c>
      <c r="C42" s="122"/>
      <c r="D42" s="42"/>
      <c r="E42" s="115"/>
      <c r="F42" s="115"/>
      <c r="G42" s="115"/>
      <c r="H42" s="128"/>
      <c r="I42" s="171"/>
      <c r="J42" s="171"/>
      <c r="K42" s="116"/>
      <c r="L42" s="124"/>
      <c r="M42" s="46"/>
      <c r="N42" s="46"/>
      <c r="O42" s="124"/>
      <c r="P42" s="126"/>
      <c r="Q42" s="126"/>
      <c r="R42" s="126"/>
      <c r="S42" s="126"/>
      <c r="T42" s="46"/>
      <c r="U42" s="124"/>
      <c r="V42" s="46"/>
      <c r="W42" s="46"/>
    </row>
    <row r="43" spans="2:23" x14ac:dyDescent="0.25">
      <c r="B43" s="95" t="s">
        <v>386</v>
      </c>
      <c r="C43" s="122"/>
      <c r="D43" s="42"/>
      <c r="E43" s="115"/>
      <c r="F43" s="115"/>
      <c r="G43" s="115"/>
      <c r="H43" s="128"/>
      <c r="I43" s="171"/>
      <c r="J43" s="171"/>
      <c r="K43" s="116"/>
      <c r="L43" s="124"/>
      <c r="M43" s="46"/>
      <c r="N43" s="46"/>
      <c r="O43" s="124"/>
      <c r="P43" s="126"/>
      <c r="Q43" s="126"/>
      <c r="R43" s="126"/>
      <c r="S43" s="126"/>
      <c r="T43" s="46"/>
      <c r="U43" s="124"/>
      <c r="V43" s="46"/>
      <c r="W43" s="46"/>
    </row>
    <row r="44" spans="2:23" x14ac:dyDescent="0.25">
      <c r="B44" s="95" t="s">
        <v>387</v>
      </c>
      <c r="C44" s="122"/>
      <c r="D44" s="42"/>
      <c r="E44" s="115"/>
      <c r="F44" s="115"/>
      <c r="G44" s="115"/>
      <c r="H44" s="128"/>
      <c r="I44" s="171"/>
      <c r="J44" s="171"/>
      <c r="K44" s="116"/>
      <c r="L44" s="124"/>
      <c r="M44" s="46"/>
      <c r="N44" s="46"/>
      <c r="O44" s="124"/>
      <c r="P44" s="126"/>
      <c r="Q44" s="126"/>
      <c r="R44" s="126"/>
      <c r="S44" s="126"/>
      <c r="T44" s="46"/>
      <c r="U44" s="124"/>
      <c r="V44" s="46"/>
      <c r="W44" s="46"/>
    </row>
    <row r="45" spans="2:23" x14ac:dyDescent="0.25">
      <c r="B45" s="95" t="s">
        <v>388</v>
      </c>
      <c r="C45" s="122"/>
      <c r="D45" s="42"/>
      <c r="E45" s="115"/>
      <c r="F45" s="115"/>
      <c r="G45" s="115"/>
      <c r="H45" s="128"/>
      <c r="I45" s="171"/>
      <c r="J45" s="171"/>
      <c r="K45" s="116"/>
      <c r="L45" s="124"/>
      <c r="M45" s="46"/>
      <c r="N45" s="46"/>
      <c r="O45" s="124"/>
      <c r="P45" s="126"/>
      <c r="Q45" s="126"/>
      <c r="R45" s="126"/>
      <c r="S45" s="126"/>
      <c r="T45" s="46"/>
      <c r="U45" s="124"/>
      <c r="V45" s="46"/>
      <c r="W45" s="46"/>
    </row>
    <row r="46" spans="2:23" x14ac:dyDescent="0.25">
      <c r="B46" s="95" t="s">
        <v>389</v>
      </c>
      <c r="C46" s="122"/>
      <c r="D46" s="42"/>
      <c r="E46" s="115"/>
      <c r="F46" s="115"/>
      <c r="G46" s="115"/>
      <c r="H46" s="128"/>
      <c r="I46" s="171"/>
      <c r="J46" s="171"/>
      <c r="K46" s="116"/>
      <c r="L46" s="124"/>
      <c r="M46" s="46"/>
      <c r="N46" s="46"/>
      <c r="O46" s="124"/>
      <c r="P46" s="126"/>
      <c r="Q46" s="126"/>
      <c r="R46" s="126"/>
      <c r="S46" s="126"/>
      <c r="T46" s="46"/>
      <c r="U46" s="124"/>
      <c r="V46" s="46"/>
      <c r="W46" s="46"/>
    </row>
    <row r="47" spans="2:23" x14ac:dyDescent="0.25">
      <c r="B47" s="118" t="s">
        <v>82</v>
      </c>
      <c r="C47" s="118"/>
      <c r="D47" s="117"/>
      <c r="E47" s="119"/>
      <c r="F47" s="119"/>
      <c r="G47" s="119"/>
      <c r="H47" s="127"/>
      <c r="I47" s="170"/>
      <c r="J47" s="170"/>
      <c r="K47" s="120"/>
      <c r="L47" s="125"/>
      <c r="M47" s="121"/>
      <c r="N47" s="121"/>
      <c r="O47" s="125">
        <f>SUM(N48:N52)</f>
        <v>0</v>
      </c>
      <c r="P47" s="121"/>
      <c r="Q47" s="121"/>
      <c r="R47" s="121"/>
      <c r="S47" s="121"/>
      <c r="T47" s="121"/>
      <c r="U47" s="125">
        <f>SUM(T48:T52)</f>
        <v>0</v>
      </c>
      <c r="V47" s="121"/>
      <c r="W47" s="121"/>
    </row>
    <row r="48" spans="2:23" x14ac:dyDescent="0.25">
      <c r="B48" s="30" t="s">
        <v>82</v>
      </c>
      <c r="C48" s="42"/>
      <c r="D48" s="42"/>
      <c r="E48" s="115"/>
      <c r="F48" s="115"/>
      <c r="G48" s="115"/>
      <c r="H48" s="128"/>
      <c r="I48" s="171"/>
      <c r="J48" s="171"/>
      <c r="K48" s="116"/>
      <c r="L48" s="124"/>
      <c r="M48" s="46"/>
      <c r="N48" s="46"/>
      <c r="O48" s="124"/>
      <c r="P48" s="126"/>
      <c r="Q48" s="126"/>
      <c r="R48" s="126"/>
      <c r="S48" s="126"/>
      <c r="T48" s="46"/>
      <c r="U48" s="124"/>
      <c r="V48" s="46"/>
      <c r="W48" s="46"/>
    </row>
  </sheetData>
  <mergeCells count="22">
    <mergeCell ref="B3:B4"/>
    <mergeCell ref="D3:D4"/>
    <mergeCell ref="F3:F4"/>
    <mergeCell ref="K3:K4"/>
    <mergeCell ref="M3:M4"/>
    <mergeCell ref="C3:C4"/>
    <mergeCell ref="E3:E4"/>
    <mergeCell ref="G3:G4"/>
    <mergeCell ref="L3:L4"/>
    <mergeCell ref="T3:T4"/>
    <mergeCell ref="U3:U4"/>
    <mergeCell ref="V3:V4"/>
    <mergeCell ref="W3:W4"/>
    <mergeCell ref="H3:H4"/>
    <mergeCell ref="O3:O4"/>
    <mergeCell ref="P3:P4"/>
    <mergeCell ref="Q3:Q4"/>
    <mergeCell ref="R3:R4"/>
    <mergeCell ref="S3:S4"/>
    <mergeCell ref="N3:N4"/>
    <mergeCell ref="I3:I4"/>
    <mergeCell ref="J3:J4"/>
  </mergeCells>
  <phoneticPr fontId="12"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F8FDBA-F731-44A0-8D8D-7C924CB4D983}">
  <dimension ref="B1:CO187"/>
  <sheetViews>
    <sheetView topLeftCell="A140" zoomScaleNormal="100" zoomScalePageLayoutView="115" workbookViewId="0">
      <selection activeCell="I163" sqref="I163:Q165"/>
    </sheetView>
  </sheetViews>
  <sheetFormatPr defaultColWidth="8.7109375" defaultRowHeight="12" x14ac:dyDescent="0.25"/>
  <cols>
    <col min="1" max="1" width="1.5703125" style="28" customWidth="1"/>
    <col min="2" max="2" width="55.7109375" style="28" customWidth="1"/>
    <col min="3" max="3" width="9.5703125" style="51" customWidth="1"/>
    <col min="4" max="4" width="16.7109375" style="28" customWidth="1"/>
    <col min="5" max="5" width="16.28515625" style="28" customWidth="1"/>
    <col min="6" max="6" width="19.5703125" style="28" customWidth="1"/>
    <col min="7" max="9" width="16.28515625" style="28" customWidth="1"/>
    <col min="10" max="14" width="15.7109375" style="28" customWidth="1"/>
    <col min="15" max="15" width="16" style="28" customWidth="1"/>
    <col min="16" max="16" width="16.28515625" style="28" customWidth="1"/>
    <col min="17" max="17" width="19.5703125" style="28" customWidth="1"/>
    <col min="18" max="20" width="16.28515625" style="28" customWidth="1"/>
    <col min="21" max="25" width="15.7109375" style="28" customWidth="1"/>
    <col min="26" max="26" width="12.28515625" style="28" customWidth="1"/>
    <col min="27" max="27" width="16.28515625" style="28" customWidth="1"/>
    <col min="28" max="28" width="19.5703125" style="28" customWidth="1"/>
    <col min="29" max="31" width="16.28515625" style="28" customWidth="1"/>
    <col min="32" max="36" width="15.7109375" style="28" customWidth="1"/>
    <col min="37" max="37" width="12.28515625" style="28" customWidth="1"/>
    <col min="38" max="38" width="16.28515625" style="28" customWidth="1"/>
    <col min="39" max="39" width="19.5703125" style="28" customWidth="1"/>
    <col min="40" max="42" width="16.28515625" style="28" customWidth="1"/>
    <col min="43" max="47" width="15.7109375" style="28" customWidth="1"/>
    <col min="48" max="48" width="12.28515625" style="28" customWidth="1"/>
    <col min="49" max="49" width="16.28515625" style="28" customWidth="1"/>
    <col min="50" max="50" width="19.5703125" style="28" customWidth="1"/>
    <col min="51" max="53" width="16.28515625" style="28" customWidth="1"/>
    <col min="54" max="58" width="15.7109375" style="28" customWidth="1"/>
    <col min="59" max="59" width="12.28515625" style="28" customWidth="1"/>
    <col min="60" max="60" width="16.28515625" style="28" customWidth="1"/>
    <col min="61" max="61" width="19.5703125" style="28" customWidth="1"/>
    <col min="62" max="64" width="16.28515625" style="28" customWidth="1"/>
    <col min="65" max="68" width="15.7109375" style="28" customWidth="1"/>
    <col min="69" max="69" width="12.28515625" style="28" customWidth="1"/>
    <col min="70" max="70" width="16.28515625" style="28" customWidth="1"/>
    <col min="71" max="71" width="19.5703125" style="28" customWidth="1"/>
    <col min="72" max="74" width="16.28515625" style="28" customWidth="1"/>
    <col min="75" max="78" width="15.7109375" style="28" customWidth="1"/>
    <col min="79" max="79" width="12.28515625" style="28" customWidth="1"/>
    <col min="80" max="80" width="16.28515625" style="28" customWidth="1"/>
    <col min="81" max="81" width="19.5703125" style="28" customWidth="1"/>
    <col min="82" max="84" width="16.28515625" style="28" customWidth="1"/>
    <col min="85" max="90" width="15.7109375" style="28" customWidth="1"/>
    <col min="91" max="93" width="16.28515625" style="28" customWidth="1"/>
    <col min="94" max="16384" width="8.7109375" style="28"/>
  </cols>
  <sheetData>
    <row r="1" spans="2:93" x14ac:dyDescent="0.25">
      <c r="M1" s="48"/>
    </row>
    <row r="2" spans="2:93" ht="22.35" customHeight="1" x14ac:dyDescent="0.25">
      <c r="B2" s="244" t="s">
        <v>381</v>
      </c>
      <c r="C2" s="245"/>
      <c r="D2" s="245"/>
      <c r="E2" s="245"/>
      <c r="F2" s="245"/>
      <c r="G2" s="245"/>
      <c r="H2" s="245"/>
      <c r="I2" s="245"/>
      <c r="J2" s="245"/>
      <c r="K2" s="245"/>
      <c r="L2" s="245"/>
      <c r="M2" s="246"/>
    </row>
    <row r="3" spans="2:93" ht="48" x14ac:dyDescent="0.25">
      <c r="B3" s="29" t="s">
        <v>300</v>
      </c>
      <c r="C3" s="64" t="s">
        <v>31</v>
      </c>
      <c r="D3" s="29" t="s">
        <v>517</v>
      </c>
      <c r="E3" s="29" t="s">
        <v>518</v>
      </c>
      <c r="F3" s="29" t="s">
        <v>374</v>
      </c>
      <c r="G3" s="29" t="s">
        <v>30</v>
      </c>
      <c r="H3" s="29" t="s">
        <v>36</v>
      </c>
      <c r="I3" s="29" t="s">
        <v>53</v>
      </c>
      <c r="J3" s="29" t="s">
        <v>51</v>
      </c>
      <c r="K3" s="29" t="s">
        <v>52</v>
      </c>
      <c r="L3" s="29" t="s">
        <v>1</v>
      </c>
      <c r="M3" s="29" t="s">
        <v>9</v>
      </c>
      <c r="O3" s="61"/>
      <c r="P3" s="61"/>
      <c r="Q3" s="61"/>
    </row>
    <row r="4" spans="2:93" ht="14.45" customHeight="1" x14ac:dyDescent="0.25">
      <c r="B4" s="97" t="s">
        <v>379</v>
      </c>
      <c r="C4" s="99"/>
      <c r="D4" s="35"/>
      <c r="E4" s="35"/>
      <c r="F4" s="100"/>
      <c r="G4" s="101"/>
      <c r="H4" s="35"/>
      <c r="I4" s="102"/>
      <c r="J4" s="102"/>
      <c r="K4" s="103"/>
      <c r="L4" s="103"/>
      <c r="M4" s="30"/>
      <c r="O4" s="61"/>
      <c r="P4" s="61"/>
      <c r="Q4" s="61"/>
    </row>
    <row r="5" spans="2:93" ht="12.95" customHeight="1" x14ac:dyDescent="0.25">
      <c r="B5" s="92" t="s">
        <v>327</v>
      </c>
      <c r="C5" s="65" t="s">
        <v>32</v>
      </c>
      <c r="D5" s="66"/>
      <c r="E5" s="66"/>
      <c r="F5" s="67"/>
      <c r="G5" s="66"/>
      <c r="H5" s="66"/>
      <c r="I5" s="68"/>
      <c r="J5" s="68"/>
      <c r="K5" s="69">
        <f t="shared" ref="K5:K13" si="0">I5+J5</f>
        <v>0</v>
      </c>
      <c r="L5" s="69">
        <f>K5*E5*D5</f>
        <v>0</v>
      </c>
      <c r="M5" s="42"/>
      <c r="O5" s="257" t="s">
        <v>519</v>
      </c>
      <c r="P5" s="257"/>
      <c r="Q5" s="61"/>
    </row>
    <row r="6" spans="2:93" ht="12.95" customHeight="1" x14ac:dyDescent="0.25">
      <c r="B6" s="92" t="s">
        <v>328</v>
      </c>
      <c r="C6" s="65" t="s">
        <v>32</v>
      </c>
      <c r="D6" s="66"/>
      <c r="E6" s="66"/>
      <c r="F6" s="67"/>
      <c r="G6" s="66"/>
      <c r="H6" s="66"/>
      <c r="I6" s="68"/>
      <c r="J6" s="68"/>
      <c r="K6" s="69">
        <f t="shared" si="0"/>
        <v>0</v>
      </c>
      <c r="L6" s="69">
        <f t="shared" ref="L6:L13" si="1">K6*E6*D6</f>
        <v>0</v>
      </c>
      <c r="M6" s="42"/>
      <c r="O6" s="257"/>
      <c r="P6" s="257"/>
      <c r="Q6" s="61"/>
    </row>
    <row r="7" spans="2:93" x14ac:dyDescent="0.25">
      <c r="B7" s="92" t="s">
        <v>329</v>
      </c>
      <c r="C7" s="65" t="s">
        <v>32</v>
      </c>
      <c r="D7" s="66"/>
      <c r="E7" s="66"/>
      <c r="F7" s="67"/>
      <c r="G7" s="66"/>
      <c r="H7" s="66"/>
      <c r="I7" s="68"/>
      <c r="J7" s="68"/>
      <c r="K7" s="69">
        <f t="shared" si="0"/>
        <v>0</v>
      </c>
      <c r="L7" s="69">
        <f t="shared" si="1"/>
        <v>0</v>
      </c>
      <c r="M7" s="42"/>
      <c r="O7" s="257"/>
      <c r="P7" s="257"/>
      <c r="Q7" s="61"/>
    </row>
    <row r="8" spans="2:93" x14ac:dyDescent="0.25">
      <c r="B8" s="92" t="s">
        <v>330</v>
      </c>
      <c r="C8" s="65" t="s">
        <v>32</v>
      </c>
      <c r="D8" s="66"/>
      <c r="E8" s="66"/>
      <c r="F8" s="67"/>
      <c r="G8" s="66"/>
      <c r="H8" s="66"/>
      <c r="I8" s="68"/>
      <c r="J8" s="68"/>
      <c r="K8" s="69">
        <f t="shared" si="0"/>
        <v>0</v>
      </c>
      <c r="L8" s="69">
        <f t="shared" si="1"/>
        <v>0</v>
      </c>
      <c r="M8" s="42"/>
      <c r="O8" s="257"/>
      <c r="P8" s="257"/>
      <c r="Q8" s="61"/>
    </row>
    <row r="9" spans="2:93" ht="12.95" customHeight="1" x14ac:dyDescent="0.25">
      <c r="B9" s="92" t="s">
        <v>331</v>
      </c>
      <c r="C9" s="65" t="s">
        <v>32</v>
      </c>
      <c r="D9" s="66"/>
      <c r="E9" s="66"/>
      <c r="F9" s="67"/>
      <c r="G9" s="66"/>
      <c r="H9" s="66"/>
      <c r="I9" s="68"/>
      <c r="J9" s="68"/>
      <c r="K9" s="69">
        <f t="shared" si="0"/>
        <v>0</v>
      </c>
      <c r="L9" s="69">
        <f t="shared" si="1"/>
        <v>0</v>
      </c>
      <c r="M9" s="42"/>
      <c r="O9" s="257"/>
      <c r="P9" s="257"/>
      <c r="Q9" s="61"/>
    </row>
    <row r="10" spans="2:93" ht="12.95" customHeight="1" x14ac:dyDescent="0.25">
      <c r="B10" s="92" t="s">
        <v>332</v>
      </c>
      <c r="C10" s="65" t="s">
        <v>32</v>
      </c>
      <c r="D10" s="66"/>
      <c r="E10" s="66"/>
      <c r="F10" s="67"/>
      <c r="G10" s="66"/>
      <c r="H10" s="66"/>
      <c r="I10" s="68"/>
      <c r="J10" s="68"/>
      <c r="K10" s="69">
        <f t="shared" si="0"/>
        <v>0</v>
      </c>
      <c r="L10" s="69">
        <f t="shared" si="1"/>
        <v>0</v>
      </c>
      <c r="M10" s="42"/>
      <c r="O10" s="61"/>
      <c r="P10" s="61"/>
      <c r="Q10" s="61"/>
    </row>
    <row r="11" spans="2:93" ht="12.95" customHeight="1" x14ac:dyDescent="0.25">
      <c r="B11" s="92" t="s">
        <v>333</v>
      </c>
      <c r="C11" s="65" t="s">
        <v>32</v>
      </c>
      <c r="D11" s="66"/>
      <c r="E11" s="66"/>
      <c r="F11" s="67"/>
      <c r="G11" s="66"/>
      <c r="H11" s="66"/>
      <c r="I11" s="68"/>
      <c r="J11" s="68"/>
      <c r="K11" s="69">
        <f t="shared" si="0"/>
        <v>0</v>
      </c>
      <c r="L11" s="69">
        <f t="shared" si="1"/>
        <v>0</v>
      </c>
      <c r="M11" s="42"/>
      <c r="O11" s="61"/>
      <c r="P11" s="61"/>
      <c r="Q11" s="61"/>
    </row>
    <row r="12" spans="2:93" x14ac:dyDescent="0.25">
      <c r="B12" s="92" t="s">
        <v>334</v>
      </c>
      <c r="C12" s="65" t="s">
        <v>32</v>
      </c>
      <c r="D12" s="66"/>
      <c r="E12" s="66"/>
      <c r="F12" s="67"/>
      <c r="G12" s="66"/>
      <c r="H12" s="66"/>
      <c r="I12" s="68"/>
      <c r="J12" s="68"/>
      <c r="K12" s="69">
        <f t="shared" si="0"/>
        <v>0</v>
      </c>
      <c r="L12" s="69">
        <f t="shared" si="1"/>
        <v>0</v>
      </c>
      <c r="M12" s="42"/>
      <c r="O12" s="61"/>
      <c r="P12" s="61"/>
      <c r="Q12" s="61"/>
    </row>
    <row r="13" spans="2:93" ht="12.95" customHeight="1" x14ac:dyDescent="0.25">
      <c r="B13" s="95" t="s">
        <v>164</v>
      </c>
      <c r="C13" s="65" t="s">
        <v>32</v>
      </c>
      <c r="D13" s="66"/>
      <c r="E13" s="66"/>
      <c r="F13" s="67"/>
      <c r="G13" s="66"/>
      <c r="H13" s="66"/>
      <c r="I13" s="68"/>
      <c r="J13" s="68"/>
      <c r="K13" s="69">
        <f t="shared" si="0"/>
        <v>0</v>
      </c>
      <c r="L13" s="69">
        <f t="shared" si="1"/>
        <v>0</v>
      </c>
      <c r="M13" s="42"/>
      <c r="O13" s="61"/>
      <c r="P13" s="61"/>
      <c r="Q13" s="61"/>
    </row>
    <row r="14" spans="2:93" ht="12.95" customHeight="1" x14ac:dyDescent="0.25">
      <c r="B14" s="33" t="s">
        <v>33</v>
      </c>
      <c r="C14" s="43"/>
      <c r="D14" s="43"/>
      <c r="E14" s="43"/>
      <c r="F14" s="43"/>
      <c r="G14" s="43"/>
      <c r="H14" s="43"/>
      <c r="I14" s="43"/>
      <c r="J14" s="43"/>
      <c r="K14" s="43"/>
      <c r="L14" s="73">
        <f>SUM(L5:L13)</f>
        <v>0</v>
      </c>
      <c r="M14" s="43"/>
      <c r="O14" s="61"/>
      <c r="P14" s="61"/>
      <c r="Q14" s="61"/>
    </row>
    <row r="15" spans="2:93" ht="12.95" customHeight="1" x14ac:dyDescent="0.25">
      <c r="C15" s="28"/>
      <c r="N15" s="61"/>
      <c r="O15" s="61"/>
      <c r="P15" s="61"/>
      <c r="Q15" s="61"/>
    </row>
    <row r="16" spans="2:93" ht="21.75" customHeight="1" x14ac:dyDescent="0.25">
      <c r="B16" s="243" t="s">
        <v>380</v>
      </c>
      <c r="C16" s="243"/>
      <c r="D16" s="243"/>
      <c r="E16" s="243"/>
      <c r="F16" s="243"/>
      <c r="G16" s="243"/>
      <c r="H16" s="243"/>
      <c r="I16" s="243"/>
      <c r="J16" s="243"/>
      <c r="K16" s="243"/>
      <c r="L16" s="243"/>
      <c r="M16" s="243"/>
      <c r="N16" s="243"/>
      <c r="O16" s="243"/>
      <c r="P16" s="243"/>
      <c r="Q16" s="243"/>
      <c r="R16" s="243"/>
      <c r="S16" s="243"/>
      <c r="T16" s="243"/>
      <c r="U16" s="243"/>
      <c r="V16" s="243"/>
      <c r="W16" s="243"/>
      <c r="X16" s="243"/>
      <c r="Y16" s="243"/>
      <c r="Z16" s="243"/>
      <c r="AA16" s="243"/>
      <c r="AB16" s="243"/>
      <c r="AC16" s="243"/>
      <c r="AD16" s="243"/>
      <c r="AE16" s="243"/>
      <c r="AF16" s="243"/>
      <c r="AG16" s="243"/>
      <c r="AH16" s="243"/>
      <c r="AI16" s="243"/>
      <c r="AJ16" s="243"/>
      <c r="AK16" s="243"/>
      <c r="AL16" s="243"/>
      <c r="AM16" s="243"/>
      <c r="AN16" s="243"/>
      <c r="AO16" s="243"/>
      <c r="AP16" s="243"/>
      <c r="AQ16" s="243"/>
      <c r="AR16" s="243"/>
      <c r="AS16" s="243"/>
      <c r="AT16" s="243"/>
      <c r="AU16" s="243"/>
      <c r="AV16" s="243"/>
      <c r="AW16" s="243"/>
      <c r="AX16" s="243"/>
      <c r="AY16" s="243"/>
      <c r="AZ16" s="243"/>
      <c r="BA16" s="243"/>
      <c r="BB16" s="243"/>
      <c r="BC16" s="243"/>
      <c r="BD16" s="243"/>
      <c r="BE16" s="243"/>
      <c r="BF16" s="243"/>
      <c r="BG16" s="243"/>
      <c r="BH16" s="243"/>
      <c r="BI16" s="243"/>
      <c r="BJ16" s="243"/>
      <c r="BK16" s="243"/>
      <c r="BL16" s="243"/>
      <c r="BM16" s="243"/>
      <c r="BN16" s="243"/>
      <c r="BO16" s="243"/>
      <c r="BP16" s="243"/>
      <c r="BQ16" s="243"/>
      <c r="BR16" s="243"/>
      <c r="BS16" s="243"/>
      <c r="BT16" s="243"/>
      <c r="BU16" s="243"/>
      <c r="BV16" s="243"/>
      <c r="BW16" s="243"/>
      <c r="BX16" s="243"/>
      <c r="BY16" s="243"/>
      <c r="BZ16" s="243"/>
      <c r="CA16" s="243"/>
      <c r="CB16" s="243"/>
      <c r="CC16" s="243"/>
      <c r="CD16" s="243"/>
      <c r="CE16" s="243"/>
      <c r="CF16" s="243"/>
      <c r="CG16" s="243"/>
      <c r="CH16" s="243"/>
      <c r="CI16" s="243"/>
      <c r="CJ16" s="243"/>
      <c r="CK16" s="243"/>
      <c r="CL16" s="243"/>
      <c r="CM16" s="243"/>
      <c r="CN16" s="243"/>
      <c r="CO16" s="243"/>
    </row>
    <row r="17" spans="2:93" ht="18.75" customHeight="1" x14ac:dyDescent="0.25">
      <c r="B17" s="111"/>
      <c r="C17" s="111"/>
      <c r="D17" s="243" t="s">
        <v>157</v>
      </c>
      <c r="E17" s="243"/>
      <c r="F17" s="243"/>
      <c r="G17" s="243"/>
      <c r="H17" s="243"/>
      <c r="I17" s="243"/>
      <c r="J17" s="243"/>
      <c r="K17" s="243"/>
      <c r="L17" s="243"/>
      <c r="M17" s="243"/>
      <c r="N17" s="243"/>
      <c r="O17" s="243" t="s">
        <v>158</v>
      </c>
      <c r="P17" s="243"/>
      <c r="Q17" s="243"/>
      <c r="R17" s="243"/>
      <c r="S17" s="243"/>
      <c r="T17" s="243"/>
      <c r="U17" s="243"/>
      <c r="V17" s="243"/>
      <c r="W17" s="243"/>
      <c r="X17" s="243"/>
      <c r="Y17" s="243"/>
      <c r="Z17" s="243" t="s">
        <v>159</v>
      </c>
      <c r="AA17" s="243"/>
      <c r="AB17" s="243"/>
      <c r="AC17" s="243"/>
      <c r="AD17" s="243"/>
      <c r="AE17" s="243"/>
      <c r="AF17" s="243"/>
      <c r="AG17" s="243"/>
      <c r="AH17" s="243"/>
      <c r="AI17" s="243"/>
      <c r="AJ17" s="243"/>
      <c r="AK17" s="243" t="s">
        <v>160</v>
      </c>
      <c r="AL17" s="243"/>
      <c r="AM17" s="243"/>
      <c r="AN17" s="243"/>
      <c r="AO17" s="243"/>
      <c r="AP17" s="243"/>
      <c r="AQ17" s="243"/>
      <c r="AR17" s="243"/>
      <c r="AS17" s="243"/>
      <c r="AT17" s="243"/>
      <c r="AU17" s="243"/>
      <c r="AV17" s="243" t="s">
        <v>161</v>
      </c>
      <c r="AW17" s="243"/>
      <c r="AX17" s="243"/>
      <c r="AY17" s="243"/>
      <c r="AZ17" s="243"/>
      <c r="BA17" s="243"/>
      <c r="BB17" s="243"/>
      <c r="BC17" s="243"/>
      <c r="BD17" s="243"/>
      <c r="BE17" s="243"/>
      <c r="BF17" s="243"/>
      <c r="BG17" s="243" t="s">
        <v>162</v>
      </c>
      <c r="BH17" s="243"/>
      <c r="BI17" s="243"/>
      <c r="BJ17" s="243"/>
      <c r="BK17" s="243"/>
      <c r="BL17" s="243"/>
      <c r="BM17" s="243"/>
      <c r="BN17" s="243"/>
      <c r="BO17" s="243"/>
      <c r="BP17" s="243"/>
      <c r="BQ17" s="243"/>
      <c r="BR17" s="243" t="s">
        <v>163</v>
      </c>
      <c r="BS17" s="243"/>
      <c r="BT17" s="243"/>
      <c r="BU17" s="243"/>
      <c r="BV17" s="243"/>
      <c r="BW17" s="243"/>
      <c r="BX17" s="243"/>
      <c r="BY17" s="243"/>
      <c r="BZ17" s="243"/>
      <c r="CA17" s="243"/>
      <c r="CB17" s="243"/>
      <c r="CC17" s="238" t="s">
        <v>291</v>
      </c>
      <c r="CD17" s="238"/>
      <c r="CE17" s="238"/>
      <c r="CF17" s="238"/>
      <c r="CG17" s="238"/>
      <c r="CH17" s="238"/>
      <c r="CI17" s="238"/>
      <c r="CJ17" s="238"/>
      <c r="CK17" s="238"/>
      <c r="CL17" s="238"/>
      <c r="CM17" s="238"/>
      <c r="CN17" s="112"/>
      <c r="CO17" s="112"/>
    </row>
    <row r="18" spans="2:93" ht="60" x14ac:dyDescent="0.25">
      <c r="B18" s="29" t="s">
        <v>300</v>
      </c>
      <c r="C18" s="64" t="s">
        <v>31</v>
      </c>
      <c r="D18" s="29" t="s">
        <v>264</v>
      </c>
      <c r="E18" s="29" t="s">
        <v>517</v>
      </c>
      <c r="F18" s="29" t="s">
        <v>518</v>
      </c>
      <c r="G18" s="29" t="s">
        <v>374</v>
      </c>
      <c r="H18" s="29" t="s">
        <v>30</v>
      </c>
      <c r="I18" s="29" t="s">
        <v>36</v>
      </c>
      <c r="J18" s="29" t="s">
        <v>53</v>
      </c>
      <c r="K18" s="29" t="s">
        <v>51</v>
      </c>
      <c r="L18" s="29" t="s">
        <v>52</v>
      </c>
      <c r="M18" s="29" t="s">
        <v>384</v>
      </c>
      <c r="N18" s="29" t="s">
        <v>9</v>
      </c>
      <c r="O18" s="29" t="s">
        <v>264</v>
      </c>
      <c r="P18" s="29" t="s">
        <v>517</v>
      </c>
      <c r="Q18" s="29" t="s">
        <v>518</v>
      </c>
      <c r="R18" s="29" t="s">
        <v>374</v>
      </c>
      <c r="S18" s="29" t="s">
        <v>30</v>
      </c>
      <c r="T18" s="29" t="s">
        <v>36</v>
      </c>
      <c r="U18" s="29" t="s">
        <v>53</v>
      </c>
      <c r="V18" s="29" t="s">
        <v>51</v>
      </c>
      <c r="W18" s="29" t="s">
        <v>52</v>
      </c>
      <c r="X18" s="29" t="s">
        <v>384</v>
      </c>
      <c r="Y18" s="29" t="s">
        <v>9</v>
      </c>
      <c r="Z18" s="34" t="s">
        <v>264</v>
      </c>
      <c r="AA18" s="29" t="s">
        <v>517</v>
      </c>
      <c r="AB18" s="29" t="s">
        <v>518</v>
      </c>
      <c r="AC18" s="29" t="s">
        <v>374</v>
      </c>
      <c r="AD18" s="29" t="s">
        <v>30</v>
      </c>
      <c r="AE18" s="29" t="s">
        <v>36</v>
      </c>
      <c r="AF18" s="29" t="s">
        <v>53</v>
      </c>
      <c r="AG18" s="29" t="s">
        <v>51</v>
      </c>
      <c r="AH18" s="29" t="s">
        <v>52</v>
      </c>
      <c r="AI18" s="29" t="s">
        <v>384</v>
      </c>
      <c r="AJ18" s="29" t="s">
        <v>9</v>
      </c>
      <c r="AK18" s="34" t="s">
        <v>264</v>
      </c>
      <c r="AL18" s="29" t="s">
        <v>517</v>
      </c>
      <c r="AM18" s="29" t="s">
        <v>518</v>
      </c>
      <c r="AN18" s="29" t="s">
        <v>374</v>
      </c>
      <c r="AO18" s="29" t="s">
        <v>30</v>
      </c>
      <c r="AP18" s="29" t="s">
        <v>36</v>
      </c>
      <c r="AQ18" s="29" t="s">
        <v>53</v>
      </c>
      <c r="AR18" s="29" t="s">
        <v>51</v>
      </c>
      <c r="AS18" s="29" t="s">
        <v>52</v>
      </c>
      <c r="AT18" s="29" t="s">
        <v>384</v>
      </c>
      <c r="AU18" s="29" t="s">
        <v>9</v>
      </c>
      <c r="AV18" s="34" t="s">
        <v>264</v>
      </c>
      <c r="AW18" s="29" t="s">
        <v>517</v>
      </c>
      <c r="AX18" s="29" t="s">
        <v>518</v>
      </c>
      <c r="AY18" s="29" t="s">
        <v>374</v>
      </c>
      <c r="AZ18" s="29" t="s">
        <v>30</v>
      </c>
      <c r="BA18" s="29" t="s">
        <v>36</v>
      </c>
      <c r="BB18" s="29" t="s">
        <v>53</v>
      </c>
      <c r="BC18" s="29" t="s">
        <v>51</v>
      </c>
      <c r="BD18" s="29" t="s">
        <v>52</v>
      </c>
      <c r="BE18" s="29" t="s">
        <v>384</v>
      </c>
      <c r="BF18" s="29" t="s">
        <v>9</v>
      </c>
      <c r="BG18" s="34" t="s">
        <v>264</v>
      </c>
      <c r="BH18" s="29" t="s">
        <v>517</v>
      </c>
      <c r="BI18" s="29" t="s">
        <v>518</v>
      </c>
      <c r="BJ18" s="29" t="s">
        <v>374</v>
      </c>
      <c r="BK18" s="29" t="s">
        <v>30</v>
      </c>
      <c r="BL18" s="29" t="s">
        <v>36</v>
      </c>
      <c r="BM18" s="29" t="s">
        <v>53</v>
      </c>
      <c r="BN18" s="29" t="s">
        <v>51</v>
      </c>
      <c r="BO18" s="29" t="s">
        <v>52</v>
      </c>
      <c r="BP18" s="29" t="s">
        <v>384</v>
      </c>
      <c r="BQ18" s="29" t="s">
        <v>9</v>
      </c>
      <c r="BR18" s="34" t="s">
        <v>264</v>
      </c>
      <c r="BS18" s="29" t="s">
        <v>517</v>
      </c>
      <c r="BT18" s="29" t="s">
        <v>518</v>
      </c>
      <c r="BU18" s="29" t="s">
        <v>374</v>
      </c>
      <c r="BV18" s="29" t="s">
        <v>30</v>
      </c>
      <c r="BW18" s="29" t="s">
        <v>36</v>
      </c>
      <c r="BX18" s="29" t="s">
        <v>53</v>
      </c>
      <c r="BY18" s="29" t="s">
        <v>51</v>
      </c>
      <c r="BZ18" s="29" t="s">
        <v>52</v>
      </c>
      <c r="CA18" s="29" t="s">
        <v>384</v>
      </c>
      <c r="CB18" s="29" t="s">
        <v>9</v>
      </c>
      <c r="CC18" s="34" t="s">
        <v>264</v>
      </c>
      <c r="CD18" s="29" t="s">
        <v>517</v>
      </c>
      <c r="CE18" s="29" t="s">
        <v>518</v>
      </c>
      <c r="CF18" s="29" t="s">
        <v>374</v>
      </c>
      <c r="CG18" s="29" t="s">
        <v>30</v>
      </c>
      <c r="CH18" s="29" t="s">
        <v>36</v>
      </c>
      <c r="CI18" s="29" t="s">
        <v>53</v>
      </c>
      <c r="CJ18" s="29" t="s">
        <v>51</v>
      </c>
      <c r="CK18" s="29" t="s">
        <v>52</v>
      </c>
      <c r="CL18" s="29" t="s">
        <v>384</v>
      </c>
      <c r="CM18" s="29" t="s">
        <v>9</v>
      </c>
      <c r="CN18" s="29" t="s">
        <v>1</v>
      </c>
      <c r="CO18" s="29" t="s">
        <v>6</v>
      </c>
    </row>
    <row r="19" spans="2:93" ht="12.95" customHeight="1" x14ac:dyDescent="0.25">
      <c r="B19" s="97" t="s">
        <v>364</v>
      </c>
      <c r="C19" s="99"/>
      <c r="D19" s="35"/>
      <c r="E19" s="35"/>
      <c r="F19" s="35"/>
      <c r="G19" s="100"/>
      <c r="H19" s="30"/>
      <c r="I19" s="35"/>
      <c r="J19" s="102"/>
      <c r="K19" s="102"/>
      <c r="L19" s="103"/>
      <c r="M19" s="103"/>
      <c r="N19" s="30"/>
      <c r="O19" s="35"/>
      <c r="P19" s="35"/>
      <c r="Q19" s="35"/>
      <c r="R19" s="100"/>
      <c r="S19" s="35"/>
      <c r="T19" s="35"/>
      <c r="U19" s="102"/>
      <c r="V19" s="102"/>
      <c r="W19" s="103"/>
      <c r="X19" s="103"/>
      <c r="Y19" s="30"/>
      <c r="Z19" s="35"/>
      <c r="AA19" s="35"/>
      <c r="AB19" s="35"/>
      <c r="AC19" s="100"/>
      <c r="AD19" s="35"/>
      <c r="AE19" s="35"/>
      <c r="AF19" s="102"/>
      <c r="AG19" s="102"/>
      <c r="AH19" s="103"/>
      <c r="AI19" s="103"/>
      <c r="AJ19" s="30"/>
      <c r="AK19" s="35"/>
      <c r="AL19" s="35"/>
      <c r="AM19" s="35"/>
      <c r="AN19" s="100"/>
      <c r="AO19" s="35"/>
      <c r="AP19" s="35"/>
      <c r="AQ19" s="102"/>
      <c r="AR19" s="102"/>
      <c r="AS19" s="103"/>
      <c r="AT19" s="103"/>
      <c r="AU19" s="30"/>
      <c r="AV19" s="35"/>
      <c r="AW19" s="35"/>
      <c r="AX19" s="35"/>
      <c r="AY19" s="100"/>
      <c r="AZ19" s="35"/>
      <c r="BA19" s="35"/>
      <c r="BB19" s="102"/>
      <c r="BC19" s="102"/>
      <c r="BD19" s="103"/>
      <c r="BE19" s="103"/>
      <c r="BF19" s="30"/>
      <c r="BG19" s="35"/>
      <c r="BH19" s="35"/>
      <c r="BI19" s="35"/>
      <c r="BJ19" s="100"/>
      <c r="BK19" s="35"/>
      <c r="BL19" s="35"/>
      <c r="BM19" s="102"/>
      <c r="BN19" s="102"/>
      <c r="BO19" s="103"/>
      <c r="BP19" s="103"/>
      <c r="BQ19" s="30"/>
      <c r="BR19" s="35"/>
      <c r="BS19" s="35"/>
      <c r="BT19" s="35"/>
      <c r="BU19" s="100"/>
      <c r="BV19" s="35"/>
      <c r="BW19" s="35"/>
      <c r="BX19" s="102"/>
      <c r="BY19" s="102"/>
      <c r="BZ19" s="103"/>
      <c r="CA19" s="103"/>
      <c r="CB19" s="30"/>
      <c r="CC19" s="35"/>
      <c r="CD19" s="35"/>
      <c r="CE19" s="35"/>
      <c r="CF19" s="100"/>
      <c r="CG19" s="35"/>
      <c r="CH19" s="35"/>
      <c r="CI19" s="102"/>
      <c r="CJ19" s="102"/>
      <c r="CK19" s="103"/>
      <c r="CL19" s="103"/>
      <c r="CM19" s="30"/>
      <c r="CN19" s="103"/>
      <c r="CO19" s="104"/>
    </row>
    <row r="20" spans="2:93" ht="12.95" customHeight="1" x14ac:dyDescent="0.25">
      <c r="B20" s="91" t="s">
        <v>340</v>
      </c>
      <c r="C20" s="99"/>
      <c r="D20" s="35"/>
      <c r="E20" s="35"/>
      <c r="F20" s="35"/>
      <c r="G20" s="100"/>
      <c r="H20" s="30"/>
      <c r="I20" s="35"/>
      <c r="J20" s="102"/>
      <c r="K20" s="102"/>
      <c r="L20" s="103"/>
      <c r="M20" s="103"/>
      <c r="N20" s="30"/>
      <c r="O20" s="35"/>
      <c r="P20" s="35"/>
      <c r="Q20" s="35"/>
      <c r="R20" s="100"/>
      <c r="S20" s="35"/>
      <c r="T20" s="35"/>
      <c r="U20" s="102"/>
      <c r="V20" s="102"/>
      <c r="W20" s="103"/>
      <c r="X20" s="103"/>
      <c r="Y20" s="30"/>
      <c r="Z20" s="35"/>
      <c r="AA20" s="35"/>
      <c r="AB20" s="35"/>
      <c r="AC20" s="100"/>
      <c r="AD20" s="35"/>
      <c r="AE20" s="35"/>
      <c r="AF20" s="102"/>
      <c r="AG20" s="102"/>
      <c r="AH20" s="103"/>
      <c r="AI20" s="103"/>
      <c r="AJ20" s="30"/>
      <c r="AK20" s="35"/>
      <c r="AL20" s="35"/>
      <c r="AM20" s="35"/>
      <c r="AN20" s="100"/>
      <c r="AO20" s="35"/>
      <c r="AP20" s="35"/>
      <c r="AQ20" s="102"/>
      <c r="AR20" s="102"/>
      <c r="AS20" s="103"/>
      <c r="AT20" s="103"/>
      <c r="AU20" s="30"/>
      <c r="AV20" s="35"/>
      <c r="AW20" s="35"/>
      <c r="AX20" s="35"/>
      <c r="AY20" s="100"/>
      <c r="AZ20" s="35"/>
      <c r="BA20" s="35"/>
      <c r="BB20" s="102"/>
      <c r="BC20" s="102"/>
      <c r="BD20" s="103"/>
      <c r="BE20" s="103"/>
      <c r="BF20" s="30"/>
      <c r="BG20" s="35"/>
      <c r="BH20" s="35"/>
      <c r="BI20" s="35"/>
      <c r="BJ20" s="100"/>
      <c r="BK20" s="35"/>
      <c r="BL20" s="35"/>
      <c r="BM20" s="102"/>
      <c r="BN20" s="102"/>
      <c r="BO20" s="103"/>
      <c r="BP20" s="103"/>
      <c r="BQ20" s="30"/>
      <c r="BR20" s="35"/>
      <c r="BS20" s="35"/>
      <c r="BT20" s="35"/>
      <c r="BU20" s="100"/>
      <c r="BV20" s="35"/>
      <c r="BW20" s="35"/>
      <c r="BX20" s="102"/>
      <c r="BY20" s="102"/>
      <c r="BZ20" s="103"/>
      <c r="CA20" s="103"/>
      <c r="CB20" s="30"/>
      <c r="CC20" s="35"/>
      <c r="CD20" s="35"/>
      <c r="CE20" s="35"/>
      <c r="CF20" s="100"/>
      <c r="CG20" s="35"/>
      <c r="CH20" s="35"/>
      <c r="CI20" s="102"/>
      <c r="CJ20" s="102"/>
      <c r="CK20" s="103"/>
      <c r="CL20" s="103"/>
      <c r="CM20" s="30"/>
      <c r="CN20" s="103"/>
      <c r="CO20" s="104"/>
    </row>
    <row r="21" spans="2:93" ht="48" x14ac:dyDescent="0.25">
      <c r="B21" s="95" t="s">
        <v>335</v>
      </c>
      <c r="C21" s="65" t="s">
        <v>32</v>
      </c>
      <c r="D21" s="66"/>
      <c r="E21" s="66"/>
      <c r="F21" s="66"/>
      <c r="G21" s="67"/>
      <c r="H21" s="66"/>
      <c r="I21" s="66"/>
      <c r="J21" s="68"/>
      <c r="K21" s="68"/>
      <c r="L21" s="270"/>
      <c r="M21" s="270"/>
      <c r="N21" s="42"/>
      <c r="O21" s="66"/>
      <c r="P21" s="66"/>
      <c r="Q21" s="66"/>
      <c r="R21" s="67"/>
      <c r="S21" s="66"/>
      <c r="T21" s="66"/>
      <c r="U21" s="68"/>
      <c r="V21" s="68"/>
      <c r="W21" s="270"/>
      <c r="X21" s="270"/>
      <c r="Y21" s="163"/>
      <c r="Z21" s="271"/>
      <c r="AA21" s="271"/>
      <c r="AB21" s="271"/>
      <c r="AC21" s="272"/>
      <c r="AD21" s="271"/>
      <c r="AE21" s="271"/>
      <c r="AF21" s="273"/>
      <c r="AG21" s="273"/>
      <c r="AH21" s="270"/>
      <c r="AI21" s="270"/>
      <c r="AJ21" s="163"/>
      <c r="AK21" s="271"/>
      <c r="AL21" s="271"/>
      <c r="AM21" s="271"/>
      <c r="AN21" s="272"/>
      <c r="AO21" s="271"/>
      <c r="AP21" s="271"/>
      <c r="AQ21" s="273"/>
      <c r="AR21" s="273"/>
      <c r="AS21" s="270"/>
      <c r="AT21" s="270"/>
      <c r="AU21" s="163"/>
      <c r="AV21" s="271"/>
      <c r="AW21" s="271"/>
      <c r="AX21" s="271"/>
      <c r="AY21" s="272"/>
      <c r="AZ21" s="271"/>
      <c r="BA21" s="271"/>
      <c r="BB21" s="273"/>
      <c r="BC21" s="273"/>
      <c r="BD21" s="270"/>
      <c r="BE21" s="270"/>
      <c r="BF21" s="163"/>
      <c r="BG21" s="271"/>
      <c r="BH21" s="271"/>
      <c r="BI21" s="271"/>
      <c r="BJ21" s="272"/>
      <c r="BK21" s="271"/>
      <c r="BL21" s="271"/>
      <c r="BM21" s="273"/>
      <c r="BN21" s="273"/>
      <c r="BO21" s="270"/>
      <c r="BP21" s="270"/>
      <c r="BQ21" s="163"/>
      <c r="BR21" s="271"/>
      <c r="BS21" s="271"/>
      <c r="BT21" s="271"/>
      <c r="BU21" s="272"/>
      <c r="BV21" s="271"/>
      <c r="BW21" s="271"/>
      <c r="BX21" s="273"/>
      <c r="BY21" s="273"/>
      <c r="BZ21" s="270"/>
      <c r="CA21" s="270"/>
      <c r="CB21" s="163"/>
      <c r="CC21" s="271"/>
      <c r="CD21" s="271"/>
      <c r="CE21" s="271"/>
      <c r="CF21" s="272"/>
      <c r="CG21" s="271"/>
      <c r="CH21" s="271"/>
      <c r="CI21" s="273"/>
      <c r="CJ21" s="273"/>
      <c r="CK21" s="270"/>
      <c r="CL21" s="270"/>
      <c r="CM21" s="163"/>
      <c r="CN21" s="69">
        <f>M21+X21+AI21+AT21+BE21+BP21+CA21+CL21</f>
        <v>0</v>
      </c>
      <c r="CO21" s="70"/>
    </row>
    <row r="22" spans="2:93" x14ac:dyDescent="0.25">
      <c r="B22" s="95" t="s">
        <v>337</v>
      </c>
      <c r="C22" s="65" t="s">
        <v>32</v>
      </c>
      <c r="D22" s="66"/>
      <c r="E22" s="66"/>
      <c r="F22" s="66"/>
      <c r="G22" s="67"/>
      <c r="H22" s="66"/>
      <c r="I22" s="66"/>
      <c r="J22" s="68"/>
      <c r="K22" s="68"/>
      <c r="L22" s="270"/>
      <c r="M22" s="270"/>
      <c r="N22" s="42"/>
      <c r="O22" s="66"/>
      <c r="P22" s="66"/>
      <c r="Q22" s="66"/>
      <c r="R22" s="67"/>
      <c r="S22" s="66"/>
      <c r="T22" s="66"/>
      <c r="U22" s="68"/>
      <c r="V22" s="68"/>
      <c r="W22" s="270"/>
      <c r="X22" s="270"/>
      <c r="Y22" s="163"/>
      <c r="Z22" s="271"/>
      <c r="AA22" s="271"/>
      <c r="AB22" s="271"/>
      <c r="AC22" s="272"/>
      <c r="AD22" s="271"/>
      <c r="AE22" s="271"/>
      <c r="AF22" s="273"/>
      <c r="AG22" s="273"/>
      <c r="AH22" s="270"/>
      <c r="AI22" s="270"/>
      <c r="AJ22" s="163"/>
      <c r="AK22" s="271"/>
      <c r="AL22" s="271"/>
      <c r="AM22" s="271"/>
      <c r="AN22" s="272"/>
      <c r="AO22" s="271"/>
      <c r="AP22" s="271"/>
      <c r="AQ22" s="273"/>
      <c r="AR22" s="273"/>
      <c r="AS22" s="270"/>
      <c r="AT22" s="270"/>
      <c r="AU22" s="163"/>
      <c r="AV22" s="271"/>
      <c r="AW22" s="271"/>
      <c r="AX22" s="271"/>
      <c r="AY22" s="272"/>
      <c r="AZ22" s="271"/>
      <c r="BA22" s="271"/>
      <c r="BB22" s="273"/>
      <c r="BC22" s="273"/>
      <c r="BD22" s="270"/>
      <c r="BE22" s="270"/>
      <c r="BF22" s="163"/>
      <c r="BG22" s="271"/>
      <c r="BH22" s="271"/>
      <c r="BI22" s="271"/>
      <c r="BJ22" s="272"/>
      <c r="BK22" s="271"/>
      <c r="BL22" s="271"/>
      <c r="BM22" s="273"/>
      <c r="BN22" s="273"/>
      <c r="BO22" s="270"/>
      <c r="BP22" s="270"/>
      <c r="BQ22" s="163"/>
      <c r="BR22" s="271"/>
      <c r="BS22" s="271"/>
      <c r="BT22" s="271"/>
      <c r="BU22" s="272"/>
      <c r="BV22" s="271"/>
      <c r="BW22" s="271"/>
      <c r="BX22" s="273"/>
      <c r="BY22" s="273"/>
      <c r="BZ22" s="270"/>
      <c r="CA22" s="270"/>
      <c r="CB22" s="163"/>
      <c r="CC22" s="271"/>
      <c r="CD22" s="271"/>
      <c r="CE22" s="271"/>
      <c r="CF22" s="272"/>
      <c r="CG22" s="271"/>
      <c r="CH22" s="271"/>
      <c r="CI22" s="273"/>
      <c r="CJ22" s="273"/>
      <c r="CK22" s="270"/>
      <c r="CL22" s="270"/>
      <c r="CM22" s="163"/>
      <c r="CN22" s="69">
        <f t="shared" ref="CN22:CN36" si="2">M22+X22+AI22+AT22+BE22+BP22+CA22+CL22</f>
        <v>0</v>
      </c>
      <c r="CO22" s="70"/>
    </row>
    <row r="23" spans="2:93" ht="48" x14ac:dyDescent="0.25">
      <c r="B23" s="95" t="s">
        <v>336</v>
      </c>
      <c r="C23" s="65" t="s">
        <v>32</v>
      </c>
      <c r="D23" s="66"/>
      <c r="E23" s="66"/>
      <c r="F23" s="66"/>
      <c r="G23" s="67"/>
      <c r="H23" s="66"/>
      <c r="I23" s="66"/>
      <c r="J23" s="68"/>
      <c r="K23" s="68"/>
      <c r="L23" s="270"/>
      <c r="M23" s="270"/>
      <c r="N23" s="42"/>
      <c r="O23" s="66"/>
      <c r="P23" s="66"/>
      <c r="Q23" s="66"/>
      <c r="R23" s="67"/>
      <c r="S23" s="66"/>
      <c r="T23" s="66"/>
      <c r="U23" s="68"/>
      <c r="V23" s="68"/>
      <c r="W23" s="270"/>
      <c r="X23" s="270"/>
      <c r="Y23" s="163"/>
      <c r="Z23" s="271"/>
      <c r="AA23" s="271"/>
      <c r="AB23" s="271"/>
      <c r="AC23" s="272"/>
      <c r="AD23" s="271"/>
      <c r="AE23" s="271"/>
      <c r="AF23" s="273"/>
      <c r="AG23" s="273"/>
      <c r="AH23" s="270"/>
      <c r="AI23" s="270"/>
      <c r="AJ23" s="163"/>
      <c r="AK23" s="271"/>
      <c r="AL23" s="271"/>
      <c r="AM23" s="271"/>
      <c r="AN23" s="272"/>
      <c r="AO23" s="271"/>
      <c r="AP23" s="271"/>
      <c r="AQ23" s="273"/>
      <c r="AR23" s="273"/>
      <c r="AS23" s="270"/>
      <c r="AT23" s="270"/>
      <c r="AU23" s="163"/>
      <c r="AV23" s="271"/>
      <c r="AW23" s="271"/>
      <c r="AX23" s="271"/>
      <c r="AY23" s="272"/>
      <c r="AZ23" s="271"/>
      <c r="BA23" s="271"/>
      <c r="BB23" s="273"/>
      <c r="BC23" s="273"/>
      <c r="BD23" s="270"/>
      <c r="BE23" s="270"/>
      <c r="BF23" s="163"/>
      <c r="BG23" s="271"/>
      <c r="BH23" s="271"/>
      <c r="BI23" s="271"/>
      <c r="BJ23" s="272"/>
      <c r="BK23" s="271"/>
      <c r="BL23" s="271"/>
      <c r="BM23" s="273"/>
      <c r="BN23" s="273"/>
      <c r="BO23" s="270"/>
      <c r="BP23" s="270"/>
      <c r="BQ23" s="163"/>
      <c r="BR23" s="271"/>
      <c r="BS23" s="271"/>
      <c r="BT23" s="271"/>
      <c r="BU23" s="272"/>
      <c r="BV23" s="271"/>
      <c r="BW23" s="271"/>
      <c r="BX23" s="273"/>
      <c r="BY23" s="273"/>
      <c r="BZ23" s="270"/>
      <c r="CA23" s="270"/>
      <c r="CB23" s="163"/>
      <c r="CC23" s="271"/>
      <c r="CD23" s="271"/>
      <c r="CE23" s="271"/>
      <c r="CF23" s="272"/>
      <c r="CG23" s="271"/>
      <c r="CH23" s="271"/>
      <c r="CI23" s="273"/>
      <c r="CJ23" s="273"/>
      <c r="CK23" s="270"/>
      <c r="CL23" s="270"/>
      <c r="CM23" s="163"/>
      <c r="CN23" s="69">
        <f t="shared" si="2"/>
        <v>0</v>
      </c>
      <c r="CO23" s="70"/>
    </row>
    <row r="24" spans="2:93" x14ac:dyDescent="0.25">
      <c r="B24" s="95" t="s">
        <v>339</v>
      </c>
      <c r="C24" s="65" t="s">
        <v>32</v>
      </c>
      <c r="D24" s="66"/>
      <c r="E24" s="66"/>
      <c r="F24" s="66"/>
      <c r="G24" s="67"/>
      <c r="H24" s="66"/>
      <c r="I24" s="66"/>
      <c r="J24" s="68"/>
      <c r="K24" s="68"/>
      <c r="L24" s="270"/>
      <c r="M24" s="270"/>
      <c r="N24" s="42"/>
      <c r="O24" s="66"/>
      <c r="P24" s="66"/>
      <c r="Q24" s="66"/>
      <c r="R24" s="67"/>
      <c r="S24" s="66"/>
      <c r="T24" s="66"/>
      <c r="U24" s="68"/>
      <c r="V24" s="68"/>
      <c r="W24" s="270"/>
      <c r="X24" s="270"/>
      <c r="Y24" s="163"/>
      <c r="Z24" s="271"/>
      <c r="AA24" s="271"/>
      <c r="AB24" s="271"/>
      <c r="AC24" s="272"/>
      <c r="AD24" s="271"/>
      <c r="AE24" s="271"/>
      <c r="AF24" s="273"/>
      <c r="AG24" s="273"/>
      <c r="AH24" s="270"/>
      <c r="AI24" s="270"/>
      <c r="AJ24" s="163"/>
      <c r="AK24" s="271"/>
      <c r="AL24" s="271"/>
      <c r="AM24" s="271"/>
      <c r="AN24" s="272"/>
      <c r="AO24" s="271"/>
      <c r="AP24" s="271"/>
      <c r="AQ24" s="273"/>
      <c r="AR24" s="273"/>
      <c r="AS24" s="270"/>
      <c r="AT24" s="270"/>
      <c r="AU24" s="163"/>
      <c r="AV24" s="271"/>
      <c r="AW24" s="271"/>
      <c r="AX24" s="271"/>
      <c r="AY24" s="272"/>
      <c r="AZ24" s="271"/>
      <c r="BA24" s="271"/>
      <c r="BB24" s="273"/>
      <c r="BC24" s="273"/>
      <c r="BD24" s="270"/>
      <c r="BE24" s="270"/>
      <c r="BF24" s="163"/>
      <c r="BG24" s="271"/>
      <c r="BH24" s="271"/>
      <c r="BI24" s="271"/>
      <c r="BJ24" s="272"/>
      <c r="BK24" s="271"/>
      <c r="BL24" s="271"/>
      <c r="BM24" s="273"/>
      <c r="BN24" s="273"/>
      <c r="BO24" s="270"/>
      <c r="BP24" s="270"/>
      <c r="BQ24" s="163"/>
      <c r="BR24" s="271"/>
      <c r="BS24" s="271"/>
      <c r="BT24" s="271"/>
      <c r="BU24" s="272"/>
      <c r="BV24" s="271"/>
      <c r="BW24" s="271"/>
      <c r="BX24" s="273"/>
      <c r="BY24" s="273"/>
      <c r="BZ24" s="270"/>
      <c r="CA24" s="270"/>
      <c r="CB24" s="163"/>
      <c r="CC24" s="271"/>
      <c r="CD24" s="271"/>
      <c r="CE24" s="271"/>
      <c r="CF24" s="272"/>
      <c r="CG24" s="271"/>
      <c r="CH24" s="271"/>
      <c r="CI24" s="273"/>
      <c r="CJ24" s="273"/>
      <c r="CK24" s="270"/>
      <c r="CL24" s="270"/>
      <c r="CM24" s="163"/>
      <c r="CN24" s="69">
        <f t="shared" si="2"/>
        <v>0</v>
      </c>
      <c r="CO24" s="70"/>
    </row>
    <row r="25" spans="2:93" x14ac:dyDescent="0.25">
      <c r="B25" s="95" t="s">
        <v>338</v>
      </c>
      <c r="C25" s="65" t="s">
        <v>32</v>
      </c>
      <c r="D25" s="66"/>
      <c r="E25" s="66"/>
      <c r="F25" s="66"/>
      <c r="G25" s="67"/>
      <c r="H25" s="66"/>
      <c r="I25" s="66"/>
      <c r="J25" s="68"/>
      <c r="K25" s="68"/>
      <c r="L25" s="270"/>
      <c r="M25" s="270"/>
      <c r="N25" s="42"/>
      <c r="O25" s="66"/>
      <c r="P25" s="66"/>
      <c r="Q25" s="66"/>
      <c r="R25" s="67"/>
      <c r="S25" s="66"/>
      <c r="T25" s="66"/>
      <c r="U25" s="68"/>
      <c r="V25" s="68"/>
      <c r="W25" s="270"/>
      <c r="X25" s="270"/>
      <c r="Y25" s="163"/>
      <c r="Z25" s="271"/>
      <c r="AA25" s="271"/>
      <c r="AB25" s="271"/>
      <c r="AC25" s="272"/>
      <c r="AD25" s="271"/>
      <c r="AE25" s="271"/>
      <c r="AF25" s="273"/>
      <c r="AG25" s="273"/>
      <c r="AH25" s="270"/>
      <c r="AI25" s="270"/>
      <c r="AJ25" s="163"/>
      <c r="AK25" s="271"/>
      <c r="AL25" s="271"/>
      <c r="AM25" s="271"/>
      <c r="AN25" s="272"/>
      <c r="AO25" s="271"/>
      <c r="AP25" s="271"/>
      <c r="AQ25" s="273"/>
      <c r="AR25" s="273"/>
      <c r="AS25" s="270"/>
      <c r="AT25" s="270"/>
      <c r="AU25" s="163"/>
      <c r="AV25" s="271"/>
      <c r="AW25" s="271"/>
      <c r="AX25" s="271"/>
      <c r="AY25" s="272"/>
      <c r="AZ25" s="271"/>
      <c r="BA25" s="271"/>
      <c r="BB25" s="273"/>
      <c r="BC25" s="273"/>
      <c r="BD25" s="270"/>
      <c r="BE25" s="270"/>
      <c r="BF25" s="163"/>
      <c r="BG25" s="271"/>
      <c r="BH25" s="271"/>
      <c r="BI25" s="271"/>
      <c r="BJ25" s="272"/>
      <c r="BK25" s="271"/>
      <c r="BL25" s="271"/>
      <c r="BM25" s="273"/>
      <c r="BN25" s="273"/>
      <c r="BO25" s="270"/>
      <c r="BP25" s="270"/>
      <c r="BQ25" s="163"/>
      <c r="BR25" s="271"/>
      <c r="BS25" s="271"/>
      <c r="BT25" s="271"/>
      <c r="BU25" s="272"/>
      <c r="BV25" s="271"/>
      <c r="BW25" s="271"/>
      <c r="BX25" s="273"/>
      <c r="BY25" s="273"/>
      <c r="BZ25" s="270"/>
      <c r="CA25" s="270"/>
      <c r="CB25" s="163"/>
      <c r="CC25" s="271"/>
      <c r="CD25" s="271"/>
      <c r="CE25" s="271"/>
      <c r="CF25" s="272"/>
      <c r="CG25" s="271"/>
      <c r="CH25" s="271"/>
      <c r="CI25" s="273"/>
      <c r="CJ25" s="273"/>
      <c r="CK25" s="270"/>
      <c r="CL25" s="270"/>
      <c r="CM25" s="163"/>
      <c r="CN25" s="69">
        <f t="shared" si="2"/>
        <v>0</v>
      </c>
      <c r="CO25" s="70"/>
    </row>
    <row r="26" spans="2:93" x14ac:dyDescent="0.25">
      <c r="B26" s="96" t="s">
        <v>355</v>
      </c>
      <c r="C26" s="65"/>
      <c r="D26" s="66"/>
      <c r="E26" s="66"/>
      <c r="F26" s="66"/>
      <c r="G26" s="67"/>
      <c r="H26" s="66"/>
      <c r="I26" s="66"/>
      <c r="J26" s="68"/>
      <c r="K26" s="68"/>
      <c r="L26" s="270"/>
      <c r="M26" s="270"/>
      <c r="N26" s="42"/>
      <c r="O26" s="66"/>
      <c r="P26" s="66"/>
      <c r="Q26" s="66"/>
      <c r="R26" s="67"/>
      <c r="S26" s="66"/>
      <c r="T26" s="66"/>
      <c r="U26" s="68"/>
      <c r="V26" s="68"/>
      <c r="W26" s="270"/>
      <c r="X26" s="270"/>
      <c r="Y26" s="163"/>
      <c r="Z26" s="271"/>
      <c r="AA26" s="271"/>
      <c r="AB26" s="271"/>
      <c r="AC26" s="272"/>
      <c r="AD26" s="271"/>
      <c r="AE26" s="271"/>
      <c r="AF26" s="273"/>
      <c r="AG26" s="273"/>
      <c r="AH26" s="270"/>
      <c r="AI26" s="270"/>
      <c r="AJ26" s="163"/>
      <c r="AK26" s="271"/>
      <c r="AL26" s="271"/>
      <c r="AM26" s="271"/>
      <c r="AN26" s="272"/>
      <c r="AO26" s="271"/>
      <c r="AP26" s="271"/>
      <c r="AQ26" s="273"/>
      <c r="AR26" s="273"/>
      <c r="AS26" s="270"/>
      <c r="AT26" s="270"/>
      <c r="AU26" s="163"/>
      <c r="AV26" s="271"/>
      <c r="AW26" s="271"/>
      <c r="AX26" s="271"/>
      <c r="AY26" s="272"/>
      <c r="AZ26" s="271"/>
      <c r="BA26" s="271"/>
      <c r="BB26" s="273"/>
      <c r="BC26" s="273"/>
      <c r="BD26" s="270"/>
      <c r="BE26" s="270"/>
      <c r="BF26" s="163"/>
      <c r="BG26" s="271"/>
      <c r="BH26" s="271"/>
      <c r="BI26" s="271"/>
      <c r="BJ26" s="272"/>
      <c r="BK26" s="271"/>
      <c r="BL26" s="271"/>
      <c r="BM26" s="273"/>
      <c r="BN26" s="273"/>
      <c r="BO26" s="270"/>
      <c r="BP26" s="270"/>
      <c r="BQ26" s="163"/>
      <c r="BR26" s="271"/>
      <c r="BS26" s="271"/>
      <c r="BT26" s="271"/>
      <c r="BU26" s="272"/>
      <c r="BV26" s="271"/>
      <c r="BW26" s="271"/>
      <c r="BX26" s="273"/>
      <c r="BY26" s="273"/>
      <c r="BZ26" s="270"/>
      <c r="CA26" s="270"/>
      <c r="CB26" s="163"/>
      <c r="CC26" s="271"/>
      <c r="CD26" s="271"/>
      <c r="CE26" s="271"/>
      <c r="CF26" s="272"/>
      <c r="CG26" s="271"/>
      <c r="CH26" s="271"/>
      <c r="CI26" s="273"/>
      <c r="CJ26" s="273"/>
      <c r="CK26" s="270"/>
      <c r="CL26" s="270"/>
      <c r="CM26" s="163"/>
      <c r="CN26" s="69">
        <f t="shared" si="2"/>
        <v>0</v>
      </c>
      <c r="CO26" s="70"/>
    </row>
    <row r="27" spans="2:93" x14ac:dyDescent="0.25">
      <c r="B27" s="96" t="s">
        <v>356</v>
      </c>
      <c r="C27" s="65"/>
      <c r="D27" s="66"/>
      <c r="E27" s="66"/>
      <c r="F27" s="66"/>
      <c r="G27" s="67"/>
      <c r="H27" s="66"/>
      <c r="I27" s="66"/>
      <c r="J27" s="68"/>
      <c r="K27" s="68"/>
      <c r="L27" s="270"/>
      <c r="M27" s="270"/>
      <c r="N27" s="42"/>
      <c r="O27" s="66"/>
      <c r="P27" s="66"/>
      <c r="Q27" s="66"/>
      <c r="R27" s="67"/>
      <c r="S27" s="66"/>
      <c r="T27" s="66"/>
      <c r="U27" s="68"/>
      <c r="V27" s="68"/>
      <c r="W27" s="270"/>
      <c r="X27" s="270"/>
      <c r="Y27" s="163"/>
      <c r="Z27" s="271"/>
      <c r="AA27" s="271"/>
      <c r="AB27" s="271"/>
      <c r="AC27" s="272"/>
      <c r="AD27" s="271"/>
      <c r="AE27" s="271"/>
      <c r="AF27" s="273"/>
      <c r="AG27" s="273"/>
      <c r="AH27" s="270"/>
      <c r="AI27" s="270"/>
      <c r="AJ27" s="163"/>
      <c r="AK27" s="271"/>
      <c r="AL27" s="271"/>
      <c r="AM27" s="271"/>
      <c r="AN27" s="272"/>
      <c r="AO27" s="271"/>
      <c r="AP27" s="271"/>
      <c r="AQ27" s="273"/>
      <c r="AR27" s="273"/>
      <c r="AS27" s="270"/>
      <c r="AT27" s="270"/>
      <c r="AU27" s="163"/>
      <c r="AV27" s="271"/>
      <c r="AW27" s="271"/>
      <c r="AX27" s="271"/>
      <c r="AY27" s="272"/>
      <c r="AZ27" s="271"/>
      <c r="BA27" s="271"/>
      <c r="BB27" s="273"/>
      <c r="BC27" s="273"/>
      <c r="BD27" s="270"/>
      <c r="BE27" s="270"/>
      <c r="BF27" s="163"/>
      <c r="BG27" s="271"/>
      <c r="BH27" s="271"/>
      <c r="BI27" s="271"/>
      <c r="BJ27" s="272"/>
      <c r="BK27" s="271"/>
      <c r="BL27" s="271"/>
      <c r="BM27" s="273"/>
      <c r="BN27" s="273"/>
      <c r="BO27" s="270"/>
      <c r="BP27" s="270"/>
      <c r="BQ27" s="163"/>
      <c r="BR27" s="271"/>
      <c r="BS27" s="271"/>
      <c r="BT27" s="271"/>
      <c r="BU27" s="272"/>
      <c r="BV27" s="271"/>
      <c r="BW27" s="271"/>
      <c r="BX27" s="273"/>
      <c r="BY27" s="273"/>
      <c r="BZ27" s="270"/>
      <c r="CA27" s="270"/>
      <c r="CB27" s="163"/>
      <c r="CC27" s="271"/>
      <c r="CD27" s="271"/>
      <c r="CE27" s="271"/>
      <c r="CF27" s="272"/>
      <c r="CG27" s="271"/>
      <c r="CH27" s="271"/>
      <c r="CI27" s="273"/>
      <c r="CJ27" s="273"/>
      <c r="CK27" s="270"/>
      <c r="CL27" s="270"/>
      <c r="CM27" s="163"/>
      <c r="CN27" s="69">
        <f t="shared" si="2"/>
        <v>0</v>
      </c>
      <c r="CO27" s="70"/>
    </row>
    <row r="28" spans="2:93" x14ac:dyDescent="0.25">
      <c r="B28" s="96" t="s">
        <v>357</v>
      </c>
      <c r="C28" s="65"/>
      <c r="D28" s="66"/>
      <c r="E28" s="66"/>
      <c r="F28" s="66"/>
      <c r="G28" s="67"/>
      <c r="H28" s="66"/>
      <c r="I28" s="66"/>
      <c r="J28" s="68"/>
      <c r="K28" s="68"/>
      <c r="L28" s="270"/>
      <c r="M28" s="270"/>
      <c r="N28" s="42"/>
      <c r="O28" s="66"/>
      <c r="P28" s="66"/>
      <c r="Q28" s="66"/>
      <c r="R28" s="67"/>
      <c r="S28" s="66"/>
      <c r="T28" s="66"/>
      <c r="U28" s="68"/>
      <c r="V28" s="68"/>
      <c r="W28" s="270"/>
      <c r="X28" s="270"/>
      <c r="Y28" s="163"/>
      <c r="Z28" s="271"/>
      <c r="AA28" s="271"/>
      <c r="AB28" s="271"/>
      <c r="AC28" s="272"/>
      <c r="AD28" s="271"/>
      <c r="AE28" s="271"/>
      <c r="AF28" s="273"/>
      <c r="AG28" s="273"/>
      <c r="AH28" s="270"/>
      <c r="AI28" s="270"/>
      <c r="AJ28" s="163"/>
      <c r="AK28" s="271"/>
      <c r="AL28" s="271"/>
      <c r="AM28" s="271"/>
      <c r="AN28" s="272"/>
      <c r="AO28" s="271"/>
      <c r="AP28" s="271"/>
      <c r="AQ28" s="273"/>
      <c r="AR28" s="273"/>
      <c r="AS28" s="270"/>
      <c r="AT28" s="270"/>
      <c r="AU28" s="163"/>
      <c r="AV28" s="271"/>
      <c r="AW28" s="271"/>
      <c r="AX28" s="271"/>
      <c r="AY28" s="272"/>
      <c r="AZ28" s="271"/>
      <c r="BA28" s="271"/>
      <c r="BB28" s="273"/>
      <c r="BC28" s="273"/>
      <c r="BD28" s="270"/>
      <c r="BE28" s="270"/>
      <c r="BF28" s="163"/>
      <c r="BG28" s="271"/>
      <c r="BH28" s="271"/>
      <c r="BI28" s="271"/>
      <c r="BJ28" s="272"/>
      <c r="BK28" s="271"/>
      <c r="BL28" s="271"/>
      <c r="BM28" s="273"/>
      <c r="BN28" s="273"/>
      <c r="BO28" s="270"/>
      <c r="BP28" s="270"/>
      <c r="BQ28" s="163"/>
      <c r="BR28" s="271"/>
      <c r="BS28" s="271"/>
      <c r="BT28" s="271"/>
      <c r="BU28" s="272"/>
      <c r="BV28" s="271"/>
      <c r="BW28" s="271"/>
      <c r="BX28" s="273"/>
      <c r="BY28" s="273"/>
      <c r="BZ28" s="270"/>
      <c r="CA28" s="270"/>
      <c r="CB28" s="163"/>
      <c r="CC28" s="271"/>
      <c r="CD28" s="271"/>
      <c r="CE28" s="271"/>
      <c r="CF28" s="272"/>
      <c r="CG28" s="271"/>
      <c r="CH28" s="271"/>
      <c r="CI28" s="273"/>
      <c r="CJ28" s="273"/>
      <c r="CK28" s="270"/>
      <c r="CL28" s="270"/>
      <c r="CM28" s="163"/>
      <c r="CN28" s="69">
        <f t="shared" si="2"/>
        <v>0</v>
      </c>
      <c r="CO28" s="70"/>
    </row>
    <row r="29" spans="2:93" x14ac:dyDescent="0.25">
      <c r="B29" s="95" t="s">
        <v>164</v>
      </c>
      <c r="C29" s="65"/>
      <c r="D29" s="66"/>
      <c r="E29" s="66"/>
      <c r="F29" s="66"/>
      <c r="G29" s="67"/>
      <c r="H29" s="66"/>
      <c r="I29" s="66"/>
      <c r="J29" s="68"/>
      <c r="K29" s="68"/>
      <c r="L29" s="270"/>
      <c r="M29" s="270"/>
      <c r="N29" s="42"/>
      <c r="O29" s="66"/>
      <c r="P29" s="66"/>
      <c r="Q29" s="66"/>
      <c r="R29" s="67"/>
      <c r="S29" s="66"/>
      <c r="T29" s="66"/>
      <c r="U29" s="68"/>
      <c r="V29" s="68"/>
      <c r="W29" s="270"/>
      <c r="X29" s="270"/>
      <c r="Y29" s="163"/>
      <c r="Z29" s="271"/>
      <c r="AA29" s="271"/>
      <c r="AB29" s="271"/>
      <c r="AC29" s="272"/>
      <c r="AD29" s="271"/>
      <c r="AE29" s="271"/>
      <c r="AF29" s="273"/>
      <c r="AG29" s="273"/>
      <c r="AH29" s="270"/>
      <c r="AI29" s="270"/>
      <c r="AJ29" s="163"/>
      <c r="AK29" s="271"/>
      <c r="AL29" s="271"/>
      <c r="AM29" s="271"/>
      <c r="AN29" s="272"/>
      <c r="AO29" s="271"/>
      <c r="AP29" s="271"/>
      <c r="AQ29" s="273"/>
      <c r="AR29" s="273"/>
      <c r="AS29" s="270"/>
      <c r="AT29" s="270"/>
      <c r="AU29" s="163"/>
      <c r="AV29" s="271"/>
      <c r="AW29" s="271"/>
      <c r="AX29" s="271"/>
      <c r="AY29" s="272"/>
      <c r="AZ29" s="271"/>
      <c r="BA29" s="271"/>
      <c r="BB29" s="273"/>
      <c r="BC29" s="273"/>
      <c r="BD29" s="270"/>
      <c r="BE29" s="270"/>
      <c r="BF29" s="163"/>
      <c r="BG29" s="271"/>
      <c r="BH29" s="271"/>
      <c r="BI29" s="271"/>
      <c r="BJ29" s="272"/>
      <c r="BK29" s="271"/>
      <c r="BL29" s="271"/>
      <c r="BM29" s="273"/>
      <c r="BN29" s="273"/>
      <c r="BO29" s="270"/>
      <c r="BP29" s="270"/>
      <c r="BQ29" s="163"/>
      <c r="BR29" s="271"/>
      <c r="BS29" s="271"/>
      <c r="BT29" s="271"/>
      <c r="BU29" s="272"/>
      <c r="BV29" s="271"/>
      <c r="BW29" s="271"/>
      <c r="BX29" s="273"/>
      <c r="BY29" s="273"/>
      <c r="BZ29" s="270"/>
      <c r="CA29" s="270"/>
      <c r="CB29" s="163"/>
      <c r="CC29" s="271"/>
      <c r="CD29" s="271"/>
      <c r="CE29" s="271"/>
      <c r="CF29" s="272"/>
      <c r="CG29" s="271"/>
      <c r="CH29" s="271"/>
      <c r="CI29" s="273"/>
      <c r="CJ29" s="273"/>
      <c r="CK29" s="270"/>
      <c r="CL29" s="270"/>
      <c r="CM29" s="163"/>
      <c r="CN29" s="69">
        <f t="shared" si="2"/>
        <v>0</v>
      </c>
      <c r="CO29" s="70"/>
    </row>
    <row r="30" spans="2:93" x14ac:dyDescent="0.25">
      <c r="B30" s="95" t="s">
        <v>520</v>
      </c>
      <c r="C30" s="65"/>
      <c r="D30" s="66"/>
      <c r="E30" s="66"/>
      <c r="F30" s="66"/>
      <c r="G30" s="67"/>
      <c r="H30" s="51"/>
      <c r="I30" s="66"/>
      <c r="J30" s="68"/>
      <c r="K30" s="68"/>
      <c r="L30" s="270"/>
      <c r="M30" s="270"/>
      <c r="N30" s="42"/>
      <c r="O30" s="66"/>
      <c r="P30" s="66"/>
      <c r="Q30" s="66"/>
      <c r="R30" s="67"/>
      <c r="S30" s="66"/>
      <c r="T30" s="66"/>
      <c r="U30" s="68"/>
      <c r="V30" s="68"/>
      <c r="W30" s="270"/>
      <c r="X30" s="270"/>
      <c r="Y30" s="163"/>
      <c r="Z30" s="271"/>
      <c r="AA30" s="271"/>
      <c r="AB30" s="271"/>
      <c r="AC30" s="272"/>
      <c r="AD30" s="271"/>
      <c r="AE30" s="271"/>
      <c r="AF30" s="273"/>
      <c r="AG30" s="273"/>
      <c r="AH30" s="270"/>
      <c r="AI30" s="270"/>
      <c r="AJ30" s="163"/>
      <c r="AK30" s="271"/>
      <c r="AL30" s="271"/>
      <c r="AM30" s="271"/>
      <c r="AN30" s="272"/>
      <c r="AO30" s="271"/>
      <c r="AP30" s="271"/>
      <c r="AQ30" s="273"/>
      <c r="AR30" s="273"/>
      <c r="AS30" s="270"/>
      <c r="AT30" s="270"/>
      <c r="AU30" s="163"/>
      <c r="AV30" s="271"/>
      <c r="AW30" s="271"/>
      <c r="AX30" s="271"/>
      <c r="AY30" s="272"/>
      <c r="AZ30" s="271"/>
      <c r="BA30" s="271"/>
      <c r="BB30" s="273"/>
      <c r="BC30" s="273"/>
      <c r="BD30" s="270"/>
      <c r="BE30" s="270"/>
      <c r="BF30" s="163"/>
      <c r="BG30" s="271"/>
      <c r="BH30" s="271"/>
      <c r="BI30" s="271"/>
      <c r="BJ30" s="272"/>
      <c r="BK30" s="271"/>
      <c r="BL30" s="271"/>
      <c r="BM30" s="273"/>
      <c r="BN30" s="273"/>
      <c r="BO30" s="270"/>
      <c r="BP30" s="270"/>
      <c r="BQ30" s="163"/>
      <c r="BR30" s="271"/>
      <c r="BS30" s="271"/>
      <c r="BT30" s="271"/>
      <c r="BU30" s="272"/>
      <c r="BV30" s="271"/>
      <c r="BW30" s="271"/>
      <c r="BX30" s="273"/>
      <c r="BY30" s="273"/>
      <c r="BZ30" s="270"/>
      <c r="CA30" s="270"/>
      <c r="CB30" s="163"/>
      <c r="CC30" s="271"/>
      <c r="CD30" s="271"/>
      <c r="CE30" s="271"/>
      <c r="CF30" s="272"/>
      <c r="CG30" s="271"/>
      <c r="CH30" s="271"/>
      <c r="CI30" s="273"/>
      <c r="CJ30" s="273"/>
      <c r="CK30" s="270"/>
      <c r="CL30" s="270"/>
      <c r="CM30" s="163"/>
      <c r="CN30" s="69">
        <f t="shared" si="2"/>
        <v>0</v>
      </c>
      <c r="CO30" s="70"/>
    </row>
    <row r="31" spans="2:93" x14ac:dyDescent="0.25">
      <c r="B31" s="96" t="s">
        <v>522</v>
      </c>
      <c r="C31" s="65"/>
      <c r="D31" s="66"/>
      <c r="E31" s="66"/>
      <c r="F31" s="66"/>
      <c r="G31" s="67"/>
      <c r="H31" s="51"/>
      <c r="I31" s="66"/>
      <c r="J31" s="68"/>
      <c r="K31" s="68"/>
      <c r="L31" s="270"/>
      <c r="M31" s="270"/>
      <c r="N31" s="42"/>
      <c r="O31" s="66"/>
      <c r="P31" s="66"/>
      <c r="Q31" s="66"/>
      <c r="R31" s="67"/>
      <c r="S31" s="66"/>
      <c r="T31" s="66"/>
      <c r="U31" s="68"/>
      <c r="V31" s="68"/>
      <c r="W31" s="270"/>
      <c r="X31" s="270"/>
      <c r="Y31" s="163"/>
      <c r="Z31" s="271"/>
      <c r="AA31" s="271"/>
      <c r="AB31" s="271"/>
      <c r="AC31" s="272"/>
      <c r="AD31" s="271"/>
      <c r="AE31" s="271"/>
      <c r="AF31" s="273"/>
      <c r="AG31" s="273"/>
      <c r="AH31" s="270"/>
      <c r="AI31" s="270"/>
      <c r="AJ31" s="163"/>
      <c r="AK31" s="271"/>
      <c r="AL31" s="271"/>
      <c r="AM31" s="271"/>
      <c r="AN31" s="272"/>
      <c r="AO31" s="271"/>
      <c r="AP31" s="271"/>
      <c r="AQ31" s="273"/>
      <c r="AR31" s="273"/>
      <c r="AS31" s="270"/>
      <c r="AT31" s="270"/>
      <c r="AU31" s="163"/>
      <c r="AV31" s="271"/>
      <c r="AW31" s="271"/>
      <c r="AX31" s="271"/>
      <c r="AY31" s="272"/>
      <c r="AZ31" s="271"/>
      <c r="BA31" s="271"/>
      <c r="BB31" s="273"/>
      <c r="BC31" s="273"/>
      <c r="BD31" s="270"/>
      <c r="BE31" s="270"/>
      <c r="BF31" s="163"/>
      <c r="BG31" s="271"/>
      <c r="BH31" s="271"/>
      <c r="BI31" s="271"/>
      <c r="BJ31" s="272"/>
      <c r="BK31" s="271"/>
      <c r="BL31" s="271"/>
      <c r="BM31" s="273"/>
      <c r="BN31" s="273"/>
      <c r="BO31" s="270"/>
      <c r="BP31" s="270"/>
      <c r="BQ31" s="163"/>
      <c r="BR31" s="271"/>
      <c r="BS31" s="271"/>
      <c r="BT31" s="271"/>
      <c r="BU31" s="272"/>
      <c r="BV31" s="271"/>
      <c r="BW31" s="271"/>
      <c r="BX31" s="273"/>
      <c r="BY31" s="273"/>
      <c r="BZ31" s="270"/>
      <c r="CA31" s="270"/>
      <c r="CB31" s="163"/>
      <c r="CC31" s="271"/>
      <c r="CD31" s="271"/>
      <c r="CE31" s="271"/>
      <c r="CF31" s="272"/>
      <c r="CG31" s="271"/>
      <c r="CH31" s="271"/>
      <c r="CI31" s="273"/>
      <c r="CJ31" s="273"/>
      <c r="CK31" s="270"/>
      <c r="CL31" s="270"/>
      <c r="CM31" s="163"/>
      <c r="CN31" s="69">
        <f t="shared" si="2"/>
        <v>0</v>
      </c>
      <c r="CO31" s="70"/>
    </row>
    <row r="32" spans="2:93" x14ac:dyDescent="0.25">
      <c r="B32" s="96" t="s">
        <v>164</v>
      </c>
      <c r="C32" s="65"/>
      <c r="D32" s="66"/>
      <c r="E32" s="66"/>
      <c r="F32" s="66"/>
      <c r="G32" s="67"/>
      <c r="H32" s="51"/>
      <c r="I32" s="66"/>
      <c r="J32" s="68"/>
      <c r="K32" s="68"/>
      <c r="L32" s="270"/>
      <c r="M32" s="270"/>
      <c r="N32" s="42"/>
      <c r="O32" s="66"/>
      <c r="P32" s="66"/>
      <c r="Q32" s="66"/>
      <c r="R32" s="67"/>
      <c r="S32" s="66"/>
      <c r="T32" s="66"/>
      <c r="U32" s="68"/>
      <c r="V32" s="68"/>
      <c r="W32" s="270"/>
      <c r="X32" s="270"/>
      <c r="Y32" s="163"/>
      <c r="Z32" s="271"/>
      <c r="AA32" s="271"/>
      <c r="AB32" s="271"/>
      <c r="AC32" s="272"/>
      <c r="AD32" s="271"/>
      <c r="AE32" s="271"/>
      <c r="AF32" s="273"/>
      <c r="AG32" s="273"/>
      <c r="AH32" s="270"/>
      <c r="AI32" s="270"/>
      <c r="AJ32" s="163"/>
      <c r="AK32" s="271"/>
      <c r="AL32" s="271"/>
      <c r="AM32" s="271"/>
      <c r="AN32" s="272"/>
      <c r="AO32" s="271"/>
      <c r="AP32" s="271"/>
      <c r="AQ32" s="273"/>
      <c r="AR32" s="273"/>
      <c r="AS32" s="270"/>
      <c r="AT32" s="270"/>
      <c r="AU32" s="163"/>
      <c r="AV32" s="271"/>
      <c r="AW32" s="271"/>
      <c r="AX32" s="271"/>
      <c r="AY32" s="272"/>
      <c r="AZ32" s="271"/>
      <c r="BA32" s="271"/>
      <c r="BB32" s="273"/>
      <c r="BC32" s="273"/>
      <c r="BD32" s="270"/>
      <c r="BE32" s="270"/>
      <c r="BF32" s="163"/>
      <c r="BG32" s="271"/>
      <c r="BH32" s="271"/>
      <c r="BI32" s="271"/>
      <c r="BJ32" s="272"/>
      <c r="BK32" s="271"/>
      <c r="BL32" s="271"/>
      <c r="BM32" s="273"/>
      <c r="BN32" s="273"/>
      <c r="BO32" s="270"/>
      <c r="BP32" s="270"/>
      <c r="BQ32" s="163"/>
      <c r="BR32" s="271"/>
      <c r="BS32" s="271"/>
      <c r="BT32" s="271"/>
      <c r="BU32" s="272"/>
      <c r="BV32" s="271"/>
      <c r="BW32" s="271"/>
      <c r="BX32" s="273"/>
      <c r="BY32" s="273"/>
      <c r="BZ32" s="270"/>
      <c r="CA32" s="270"/>
      <c r="CB32" s="163"/>
      <c r="CC32" s="271"/>
      <c r="CD32" s="271"/>
      <c r="CE32" s="271"/>
      <c r="CF32" s="272"/>
      <c r="CG32" s="271"/>
      <c r="CH32" s="271"/>
      <c r="CI32" s="273"/>
      <c r="CJ32" s="273"/>
      <c r="CK32" s="270"/>
      <c r="CL32" s="270"/>
      <c r="CM32" s="163"/>
      <c r="CN32" s="69">
        <f t="shared" si="2"/>
        <v>0</v>
      </c>
      <c r="CO32" s="70"/>
    </row>
    <row r="33" spans="2:93" x14ac:dyDescent="0.25">
      <c r="B33" s="95" t="s">
        <v>521</v>
      </c>
      <c r="C33" s="65"/>
      <c r="D33" s="66"/>
      <c r="E33" s="66"/>
      <c r="F33" s="66"/>
      <c r="G33" s="67"/>
      <c r="H33" s="51"/>
      <c r="I33" s="66"/>
      <c r="J33" s="68"/>
      <c r="K33" s="68"/>
      <c r="L33" s="270"/>
      <c r="M33" s="270"/>
      <c r="N33" s="42"/>
      <c r="O33" s="66"/>
      <c r="P33" s="66"/>
      <c r="Q33" s="66"/>
      <c r="R33" s="67"/>
      <c r="S33" s="66"/>
      <c r="T33" s="66"/>
      <c r="U33" s="68"/>
      <c r="V33" s="68"/>
      <c r="W33" s="270"/>
      <c r="X33" s="270"/>
      <c r="Y33" s="163"/>
      <c r="Z33" s="271"/>
      <c r="AA33" s="271"/>
      <c r="AB33" s="271"/>
      <c r="AC33" s="272"/>
      <c r="AD33" s="271"/>
      <c r="AE33" s="271"/>
      <c r="AF33" s="273"/>
      <c r="AG33" s="273"/>
      <c r="AH33" s="270"/>
      <c r="AI33" s="270"/>
      <c r="AJ33" s="163"/>
      <c r="AK33" s="271"/>
      <c r="AL33" s="271"/>
      <c r="AM33" s="271"/>
      <c r="AN33" s="272"/>
      <c r="AO33" s="271"/>
      <c r="AP33" s="271"/>
      <c r="AQ33" s="273"/>
      <c r="AR33" s="273"/>
      <c r="AS33" s="270"/>
      <c r="AT33" s="270"/>
      <c r="AU33" s="163"/>
      <c r="AV33" s="271"/>
      <c r="AW33" s="271"/>
      <c r="AX33" s="271"/>
      <c r="AY33" s="272"/>
      <c r="AZ33" s="271"/>
      <c r="BA33" s="271"/>
      <c r="BB33" s="273"/>
      <c r="BC33" s="273"/>
      <c r="BD33" s="270"/>
      <c r="BE33" s="270"/>
      <c r="BF33" s="163"/>
      <c r="BG33" s="271"/>
      <c r="BH33" s="271"/>
      <c r="BI33" s="271"/>
      <c r="BJ33" s="272"/>
      <c r="BK33" s="271"/>
      <c r="BL33" s="271"/>
      <c r="BM33" s="273"/>
      <c r="BN33" s="273"/>
      <c r="BO33" s="270"/>
      <c r="BP33" s="270"/>
      <c r="BQ33" s="163"/>
      <c r="BR33" s="271"/>
      <c r="BS33" s="271"/>
      <c r="BT33" s="271"/>
      <c r="BU33" s="272"/>
      <c r="BV33" s="271"/>
      <c r="BW33" s="271"/>
      <c r="BX33" s="273"/>
      <c r="BY33" s="273"/>
      <c r="BZ33" s="270"/>
      <c r="CA33" s="270"/>
      <c r="CB33" s="163"/>
      <c r="CC33" s="271"/>
      <c r="CD33" s="271"/>
      <c r="CE33" s="271"/>
      <c r="CF33" s="272"/>
      <c r="CG33" s="271"/>
      <c r="CH33" s="271"/>
      <c r="CI33" s="273"/>
      <c r="CJ33" s="273"/>
      <c r="CK33" s="270"/>
      <c r="CL33" s="270"/>
      <c r="CM33" s="163"/>
      <c r="CN33" s="69">
        <f t="shared" si="2"/>
        <v>0</v>
      </c>
      <c r="CO33" s="70"/>
    </row>
    <row r="34" spans="2:93" x14ac:dyDescent="0.25">
      <c r="B34" s="96" t="s">
        <v>524</v>
      </c>
      <c r="C34" s="65"/>
      <c r="D34" s="66"/>
      <c r="E34" s="66"/>
      <c r="F34" s="66"/>
      <c r="G34" s="67"/>
      <c r="H34" s="51"/>
      <c r="I34" s="66"/>
      <c r="J34" s="68"/>
      <c r="K34" s="68"/>
      <c r="L34" s="270"/>
      <c r="M34" s="270"/>
      <c r="N34" s="42"/>
      <c r="O34" s="66"/>
      <c r="P34" s="66"/>
      <c r="Q34" s="66"/>
      <c r="R34" s="67"/>
      <c r="S34" s="66"/>
      <c r="T34" s="66"/>
      <c r="U34" s="68"/>
      <c r="V34" s="68"/>
      <c r="W34" s="270"/>
      <c r="X34" s="270"/>
      <c r="Y34" s="163"/>
      <c r="Z34" s="271"/>
      <c r="AA34" s="271"/>
      <c r="AB34" s="271"/>
      <c r="AC34" s="272"/>
      <c r="AD34" s="271"/>
      <c r="AE34" s="271"/>
      <c r="AF34" s="273"/>
      <c r="AG34" s="273"/>
      <c r="AH34" s="270"/>
      <c r="AI34" s="270"/>
      <c r="AJ34" s="163"/>
      <c r="AK34" s="271"/>
      <c r="AL34" s="271"/>
      <c r="AM34" s="271"/>
      <c r="AN34" s="272"/>
      <c r="AO34" s="271"/>
      <c r="AP34" s="271"/>
      <c r="AQ34" s="273"/>
      <c r="AR34" s="273"/>
      <c r="AS34" s="270"/>
      <c r="AT34" s="270"/>
      <c r="AU34" s="163"/>
      <c r="AV34" s="271"/>
      <c r="AW34" s="271"/>
      <c r="AX34" s="271"/>
      <c r="AY34" s="272"/>
      <c r="AZ34" s="271"/>
      <c r="BA34" s="271"/>
      <c r="BB34" s="273"/>
      <c r="BC34" s="273"/>
      <c r="BD34" s="270"/>
      <c r="BE34" s="270"/>
      <c r="BF34" s="163"/>
      <c r="BG34" s="271"/>
      <c r="BH34" s="271"/>
      <c r="BI34" s="271"/>
      <c r="BJ34" s="272"/>
      <c r="BK34" s="271"/>
      <c r="BL34" s="271"/>
      <c r="BM34" s="273"/>
      <c r="BN34" s="273"/>
      <c r="BO34" s="270"/>
      <c r="BP34" s="270"/>
      <c r="BQ34" s="163"/>
      <c r="BR34" s="271"/>
      <c r="BS34" s="271"/>
      <c r="BT34" s="271"/>
      <c r="BU34" s="272"/>
      <c r="BV34" s="271"/>
      <c r="BW34" s="271"/>
      <c r="BX34" s="273"/>
      <c r="BY34" s="273"/>
      <c r="BZ34" s="270"/>
      <c r="CA34" s="270"/>
      <c r="CB34" s="163"/>
      <c r="CC34" s="271"/>
      <c r="CD34" s="271"/>
      <c r="CE34" s="271"/>
      <c r="CF34" s="272"/>
      <c r="CG34" s="271"/>
      <c r="CH34" s="271"/>
      <c r="CI34" s="273"/>
      <c r="CJ34" s="273"/>
      <c r="CK34" s="270"/>
      <c r="CL34" s="270"/>
      <c r="CM34" s="163"/>
      <c r="CN34" s="69">
        <f t="shared" si="2"/>
        <v>0</v>
      </c>
      <c r="CO34" s="70"/>
    </row>
    <row r="35" spans="2:93" x14ac:dyDescent="0.25">
      <c r="B35" s="96" t="s">
        <v>523</v>
      </c>
      <c r="C35" s="65"/>
      <c r="D35" s="66"/>
      <c r="E35" s="66"/>
      <c r="F35" s="66"/>
      <c r="G35" s="67"/>
      <c r="H35" s="51"/>
      <c r="I35" s="66"/>
      <c r="J35" s="68"/>
      <c r="K35" s="68"/>
      <c r="L35" s="270"/>
      <c r="M35" s="270"/>
      <c r="N35" s="42"/>
      <c r="O35" s="66"/>
      <c r="P35" s="66"/>
      <c r="Q35" s="66"/>
      <c r="R35" s="67"/>
      <c r="S35" s="66"/>
      <c r="T35" s="66"/>
      <c r="U35" s="68"/>
      <c r="V35" s="68"/>
      <c r="W35" s="270"/>
      <c r="X35" s="270"/>
      <c r="Y35" s="163"/>
      <c r="Z35" s="271"/>
      <c r="AA35" s="271"/>
      <c r="AB35" s="271"/>
      <c r="AC35" s="272"/>
      <c r="AD35" s="271"/>
      <c r="AE35" s="271"/>
      <c r="AF35" s="273"/>
      <c r="AG35" s="273"/>
      <c r="AH35" s="270"/>
      <c r="AI35" s="270"/>
      <c r="AJ35" s="163"/>
      <c r="AK35" s="271"/>
      <c r="AL35" s="271"/>
      <c r="AM35" s="271"/>
      <c r="AN35" s="272"/>
      <c r="AO35" s="271"/>
      <c r="AP35" s="271"/>
      <c r="AQ35" s="273"/>
      <c r="AR35" s="273"/>
      <c r="AS35" s="270"/>
      <c r="AT35" s="270"/>
      <c r="AU35" s="163"/>
      <c r="AV35" s="271"/>
      <c r="AW35" s="271"/>
      <c r="AX35" s="271"/>
      <c r="AY35" s="272"/>
      <c r="AZ35" s="271"/>
      <c r="BA35" s="271"/>
      <c r="BB35" s="273"/>
      <c r="BC35" s="273"/>
      <c r="BD35" s="270"/>
      <c r="BE35" s="270"/>
      <c r="BF35" s="163"/>
      <c r="BG35" s="271"/>
      <c r="BH35" s="271"/>
      <c r="BI35" s="271"/>
      <c r="BJ35" s="272"/>
      <c r="BK35" s="271"/>
      <c r="BL35" s="271"/>
      <c r="BM35" s="273"/>
      <c r="BN35" s="273"/>
      <c r="BO35" s="270"/>
      <c r="BP35" s="270"/>
      <c r="BQ35" s="163"/>
      <c r="BR35" s="271"/>
      <c r="BS35" s="271"/>
      <c r="BT35" s="271"/>
      <c r="BU35" s="272"/>
      <c r="BV35" s="271"/>
      <c r="BW35" s="271"/>
      <c r="BX35" s="273"/>
      <c r="BY35" s="273"/>
      <c r="BZ35" s="270"/>
      <c r="CA35" s="270"/>
      <c r="CB35" s="163"/>
      <c r="CC35" s="271"/>
      <c r="CD35" s="271"/>
      <c r="CE35" s="271"/>
      <c r="CF35" s="272"/>
      <c r="CG35" s="271"/>
      <c r="CH35" s="271"/>
      <c r="CI35" s="273"/>
      <c r="CJ35" s="273"/>
      <c r="CK35" s="270"/>
      <c r="CL35" s="270"/>
      <c r="CM35" s="163"/>
      <c r="CN35" s="69">
        <f t="shared" si="2"/>
        <v>0</v>
      </c>
      <c r="CO35" s="70"/>
    </row>
    <row r="36" spans="2:93" x14ac:dyDescent="0.25">
      <c r="B36" s="96" t="s">
        <v>164</v>
      </c>
      <c r="C36" s="65"/>
      <c r="D36" s="66"/>
      <c r="E36" s="66"/>
      <c r="F36" s="66"/>
      <c r="G36" s="67"/>
      <c r="H36" s="51"/>
      <c r="I36" s="66"/>
      <c r="J36" s="68"/>
      <c r="K36" s="68"/>
      <c r="L36" s="270"/>
      <c r="M36" s="270"/>
      <c r="N36" s="42"/>
      <c r="O36" s="66"/>
      <c r="P36" s="66"/>
      <c r="Q36" s="66"/>
      <c r="R36" s="67"/>
      <c r="S36" s="66"/>
      <c r="T36" s="66"/>
      <c r="U36" s="68"/>
      <c r="V36" s="68"/>
      <c r="W36" s="270"/>
      <c r="X36" s="270"/>
      <c r="Y36" s="163"/>
      <c r="Z36" s="271"/>
      <c r="AA36" s="271"/>
      <c r="AB36" s="271"/>
      <c r="AC36" s="272"/>
      <c r="AD36" s="271"/>
      <c r="AE36" s="271"/>
      <c r="AF36" s="273"/>
      <c r="AG36" s="273"/>
      <c r="AH36" s="270"/>
      <c r="AI36" s="270"/>
      <c r="AJ36" s="163"/>
      <c r="AK36" s="271"/>
      <c r="AL36" s="271"/>
      <c r="AM36" s="271"/>
      <c r="AN36" s="272"/>
      <c r="AO36" s="271"/>
      <c r="AP36" s="271"/>
      <c r="AQ36" s="273"/>
      <c r="AR36" s="273"/>
      <c r="AS36" s="270"/>
      <c r="AT36" s="270"/>
      <c r="AU36" s="163"/>
      <c r="AV36" s="271"/>
      <c r="AW36" s="271"/>
      <c r="AX36" s="271"/>
      <c r="AY36" s="272"/>
      <c r="AZ36" s="271"/>
      <c r="BA36" s="271"/>
      <c r="BB36" s="273"/>
      <c r="BC36" s="273"/>
      <c r="BD36" s="270"/>
      <c r="BE36" s="270"/>
      <c r="BF36" s="163"/>
      <c r="BG36" s="271"/>
      <c r="BH36" s="271"/>
      <c r="BI36" s="271"/>
      <c r="BJ36" s="272"/>
      <c r="BK36" s="271"/>
      <c r="BL36" s="271"/>
      <c r="BM36" s="273"/>
      <c r="BN36" s="273"/>
      <c r="BO36" s="270"/>
      <c r="BP36" s="270"/>
      <c r="BQ36" s="163"/>
      <c r="BR36" s="271"/>
      <c r="BS36" s="271"/>
      <c r="BT36" s="271"/>
      <c r="BU36" s="272"/>
      <c r="BV36" s="271"/>
      <c r="BW36" s="271"/>
      <c r="BX36" s="273"/>
      <c r="BY36" s="273"/>
      <c r="BZ36" s="270"/>
      <c r="CA36" s="270"/>
      <c r="CB36" s="163"/>
      <c r="CC36" s="271"/>
      <c r="CD36" s="271"/>
      <c r="CE36" s="271"/>
      <c r="CF36" s="272"/>
      <c r="CG36" s="271"/>
      <c r="CH36" s="271"/>
      <c r="CI36" s="273"/>
      <c r="CJ36" s="273"/>
      <c r="CK36" s="270"/>
      <c r="CL36" s="270"/>
      <c r="CM36" s="163"/>
      <c r="CN36" s="69">
        <f t="shared" si="2"/>
        <v>0</v>
      </c>
      <c r="CO36" s="70"/>
    </row>
    <row r="37" spans="2:93" x14ac:dyDescent="0.25">
      <c r="B37" s="91" t="s">
        <v>343</v>
      </c>
      <c r="C37" s="99"/>
      <c r="D37" s="35"/>
      <c r="E37" s="35"/>
      <c r="F37" s="35"/>
      <c r="G37" s="100"/>
      <c r="H37" s="101"/>
      <c r="I37" s="35"/>
      <c r="J37" s="102"/>
      <c r="K37" s="102"/>
      <c r="L37" s="103"/>
      <c r="M37" s="103"/>
      <c r="N37" s="30"/>
      <c r="O37" s="35"/>
      <c r="P37" s="35"/>
      <c r="Q37" s="35"/>
      <c r="R37" s="100"/>
      <c r="S37" s="35"/>
      <c r="T37" s="35"/>
      <c r="U37" s="102"/>
      <c r="V37" s="102"/>
      <c r="W37" s="103"/>
      <c r="X37" s="103"/>
      <c r="Y37" s="30"/>
      <c r="Z37" s="35"/>
      <c r="AA37" s="35"/>
      <c r="AB37" s="35"/>
      <c r="AC37" s="100"/>
      <c r="AD37" s="35"/>
      <c r="AE37" s="35"/>
      <c r="AF37" s="102"/>
      <c r="AG37" s="102"/>
      <c r="AH37" s="103"/>
      <c r="AI37" s="103"/>
      <c r="AJ37" s="30"/>
      <c r="AK37" s="35"/>
      <c r="AL37" s="35"/>
      <c r="AM37" s="35"/>
      <c r="AN37" s="100"/>
      <c r="AO37" s="35"/>
      <c r="AP37" s="35"/>
      <c r="AQ37" s="102"/>
      <c r="AR37" s="102"/>
      <c r="AS37" s="103"/>
      <c r="AT37" s="103"/>
      <c r="AU37" s="30"/>
      <c r="AV37" s="35"/>
      <c r="AW37" s="35"/>
      <c r="AX37" s="35"/>
      <c r="AY37" s="100"/>
      <c r="AZ37" s="35"/>
      <c r="BA37" s="35"/>
      <c r="BB37" s="102"/>
      <c r="BC37" s="102"/>
      <c r="BD37" s="103"/>
      <c r="BE37" s="103"/>
      <c r="BF37" s="30"/>
      <c r="BG37" s="35"/>
      <c r="BH37" s="35"/>
      <c r="BI37" s="35"/>
      <c r="BJ37" s="100"/>
      <c r="BK37" s="35"/>
      <c r="BL37" s="35"/>
      <c r="BM37" s="102"/>
      <c r="BN37" s="102"/>
      <c r="BO37" s="103"/>
      <c r="BP37" s="103"/>
      <c r="BQ37" s="30"/>
      <c r="BR37" s="35"/>
      <c r="BS37" s="35"/>
      <c r="BT37" s="35"/>
      <c r="BU37" s="100"/>
      <c r="BV37" s="35"/>
      <c r="BW37" s="35"/>
      <c r="BX37" s="102"/>
      <c r="BY37" s="102"/>
      <c r="BZ37" s="103"/>
      <c r="CA37" s="103"/>
      <c r="CB37" s="30"/>
      <c r="CC37" s="35"/>
      <c r="CD37" s="35"/>
      <c r="CE37" s="35"/>
      <c r="CF37" s="100"/>
      <c r="CG37" s="35"/>
      <c r="CH37" s="35"/>
      <c r="CI37" s="102"/>
      <c r="CJ37" s="102"/>
      <c r="CK37" s="103"/>
      <c r="CL37" s="103"/>
      <c r="CM37" s="30"/>
      <c r="CN37" s="103"/>
      <c r="CO37" s="104"/>
    </row>
    <row r="38" spans="2:93" ht="48" x14ac:dyDescent="0.25">
      <c r="B38" s="95" t="s">
        <v>341</v>
      </c>
      <c r="C38" s="65" t="s">
        <v>32</v>
      </c>
      <c r="D38" s="66"/>
      <c r="E38" s="66"/>
      <c r="F38" s="66"/>
      <c r="G38" s="67"/>
      <c r="H38" s="66"/>
      <c r="I38" s="66"/>
      <c r="J38" s="68"/>
      <c r="K38" s="68"/>
      <c r="L38" s="270"/>
      <c r="M38" s="270"/>
      <c r="N38" s="42"/>
      <c r="O38" s="66"/>
      <c r="P38" s="66"/>
      <c r="Q38" s="66"/>
      <c r="R38" s="67"/>
      <c r="S38" s="66"/>
      <c r="T38" s="66"/>
      <c r="U38" s="68"/>
      <c r="V38" s="68"/>
      <c r="W38" s="270"/>
      <c r="X38" s="270"/>
      <c r="Y38" s="163"/>
      <c r="Z38" s="271"/>
      <c r="AA38" s="271"/>
      <c r="AB38" s="271"/>
      <c r="AC38" s="272"/>
      <c r="AD38" s="271"/>
      <c r="AE38" s="271"/>
      <c r="AF38" s="273"/>
      <c r="AG38" s="273"/>
      <c r="AH38" s="270"/>
      <c r="AI38" s="270"/>
      <c r="AJ38" s="163"/>
      <c r="AK38" s="271"/>
      <c r="AL38" s="271"/>
      <c r="AM38" s="271"/>
      <c r="AN38" s="272"/>
      <c r="AO38" s="271"/>
      <c r="AP38" s="271"/>
      <c r="AQ38" s="273"/>
      <c r="AR38" s="273"/>
      <c r="AS38" s="270"/>
      <c r="AT38" s="270"/>
      <c r="AU38" s="163"/>
      <c r="AV38" s="271"/>
      <c r="AW38" s="271"/>
      <c r="AX38" s="271"/>
      <c r="AY38" s="272"/>
      <c r="AZ38" s="271"/>
      <c r="BA38" s="271"/>
      <c r="BB38" s="273"/>
      <c r="BC38" s="273"/>
      <c r="BD38" s="270"/>
      <c r="BE38" s="270"/>
      <c r="BF38" s="163"/>
      <c r="BG38" s="271"/>
      <c r="BH38" s="271"/>
      <c r="BI38" s="271"/>
      <c r="BJ38" s="272"/>
      <c r="BK38" s="271"/>
      <c r="BL38" s="271"/>
      <c r="BM38" s="273"/>
      <c r="BN38" s="273"/>
      <c r="BO38" s="270"/>
      <c r="BP38" s="270"/>
      <c r="BQ38" s="163"/>
      <c r="BR38" s="271"/>
      <c r="BS38" s="271"/>
      <c r="BT38" s="271"/>
      <c r="BU38" s="272"/>
      <c r="BV38" s="271"/>
      <c r="BW38" s="271"/>
      <c r="BX38" s="273"/>
      <c r="BY38" s="273"/>
      <c r="BZ38" s="270"/>
      <c r="CA38" s="270"/>
      <c r="CB38" s="163"/>
      <c r="CC38" s="271"/>
      <c r="CD38" s="271"/>
      <c r="CE38" s="271"/>
      <c r="CF38" s="272"/>
      <c r="CG38" s="271"/>
      <c r="CH38" s="271"/>
      <c r="CI38" s="273"/>
      <c r="CJ38" s="273"/>
      <c r="CK38" s="270"/>
      <c r="CL38" s="270"/>
      <c r="CM38" s="163"/>
      <c r="CN38" s="69">
        <f t="shared" ref="CN38:CN40" si="3">M38+X38+AI38+AT38+BE38+BP38+CA38+CL38</f>
        <v>0</v>
      </c>
      <c r="CO38" s="70"/>
    </row>
    <row r="39" spans="2:93" ht="48" x14ac:dyDescent="0.25">
      <c r="B39" s="95" t="s">
        <v>342</v>
      </c>
      <c r="C39" s="65" t="s">
        <v>32</v>
      </c>
      <c r="D39" s="66"/>
      <c r="E39" s="66"/>
      <c r="F39" s="66"/>
      <c r="G39" s="67"/>
      <c r="H39" s="66"/>
      <c r="I39" s="66"/>
      <c r="J39" s="68"/>
      <c r="K39" s="68"/>
      <c r="L39" s="270"/>
      <c r="M39" s="270"/>
      <c r="N39" s="42"/>
      <c r="O39" s="66"/>
      <c r="P39" s="66"/>
      <c r="Q39" s="66"/>
      <c r="R39" s="67"/>
      <c r="S39" s="66"/>
      <c r="T39" s="66"/>
      <c r="U39" s="68"/>
      <c r="V39" s="68"/>
      <c r="W39" s="270"/>
      <c r="X39" s="270"/>
      <c r="Y39" s="163"/>
      <c r="Z39" s="271"/>
      <c r="AA39" s="271"/>
      <c r="AB39" s="271"/>
      <c r="AC39" s="272"/>
      <c r="AD39" s="271"/>
      <c r="AE39" s="271"/>
      <c r="AF39" s="273"/>
      <c r="AG39" s="273"/>
      <c r="AH39" s="270"/>
      <c r="AI39" s="270"/>
      <c r="AJ39" s="163"/>
      <c r="AK39" s="271"/>
      <c r="AL39" s="271"/>
      <c r="AM39" s="271"/>
      <c r="AN39" s="272"/>
      <c r="AO39" s="271"/>
      <c r="AP39" s="271"/>
      <c r="AQ39" s="273"/>
      <c r="AR39" s="273"/>
      <c r="AS39" s="270"/>
      <c r="AT39" s="270"/>
      <c r="AU39" s="163"/>
      <c r="AV39" s="271"/>
      <c r="AW39" s="271"/>
      <c r="AX39" s="271"/>
      <c r="AY39" s="272"/>
      <c r="AZ39" s="271"/>
      <c r="BA39" s="271"/>
      <c r="BB39" s="273"/>
      <c r="BC39" s="273"/>
      <c r="BD39" s="270"/>
      <c r="BE39" s="270"/>
      <c r="BF39" s="163"/>
      <c r="BG39" s="271"/>
      <c r="BH39" s="271"/>
      <c r="BI39" s="271"/>
      <c r="BJ39" s="272"/>
      <c r="BK39" s="271"/>
      <c r="BL39" s="271"/>
      <c r="BM39" s="273"/>
      <c r="BN39" s="273"/>
      <c r="BO39" s="270"/>
      <c r="BP39" s="270"/>
      <c r="BQ39" s="163"/>
      <c r="BR39" s="271"/>
      <c r="BS39" s="271"/>
      <c r="BT39" s="271"/>
      <c r="BU39" s="272"/>
      <c r="BV39" s="271"/>
      <c r="BW39" s="271"/>
      <c r="BX39" s="273"/>
      <c r="BY39" s="273"/>
      <c r="BZ39" s="270"/>
      <c r="CA39" s="270"/>
      <c r="CB39" s="163"/>
      <c r="CC39" s="271"/>
      <c r="CD39" s="271"/>
      <c r="CE39" s="271"/>
      <c r="CF39" s="272"/>
      <c r="CG39" s="271"/>
      <c r="CH39" s="271"/>
      <c r="CI39" s="273"/>
      <c r="CJ39" s="273"/>
      <c r="CK39" s="270"/>
      <c r="CL39" s="270"/>
      <c r="CM39" s="163"/>
      <c r="CN39" s="69">
        <f t="shared" si="3"/>
        <v>0</v>
      </c>
      <c r="CO39" s="70"/>
    </row>
    <row r="40" spans="2:93" ht="12.95" customHeight="1" x14ac:dyDescent="0.25">
      <c r="B40" s="95" t="s">
        <v>164</v>
      </c>
      <c r="C40" s="65" t="s">
        <v>32</v>
      </c>
      <c r="D40" s="66"/>
      <c r="E40" s="66"/>
      <c r="F40" s="66"/>
      <c r="G40" s="67"/>
      <c r="H40" s="66"/>
      <c r="I40" s="66"/>
      <c r="J40" s="68"/>
      <c r="K40" s="68"/>
      <c r="L40" s="270"/>
      <c r="M40" s="270"/>
      <c r="N40" s="42"/>
      <c r="O40" s="66"/>
      <c r="P40" s="66"/>
      <c r="Q40" s="66"/>
      <c r="R40" s="67"/>
      <c r="S40" s="66"/>
      <c r="T40" s="66"/>
      <c r="U40" s="68"/>
      <c r="V40" s="68"/>
      <c r="W40" s="270"/>
      <c r="X40" s="270"/>
      <c r="Y40" s="163"/>
      <c r="Z40" s="271"/>
      <c r="AA40" s="271"/>
      <c r="AB40" s="271"/>
      <c r="AC40" s="272"/>
      <c r="AD40" s="271"/>
      <c r="AE40" s="271"/>
      <c r="AF40" s="273"/>
      <c r="AG40" s="273"/>
      <c r="AH40" s="270"/>
      <c r="AI40" s="270"/>
      <c r="AJ40" s="163"/>
      <c r="AK40" s="271"/>
      <c r="AL40" s="271"/>
      <c r="AM40" s="271"/>
      <c r="AN40" s="272"/>
      <c r="AO40" s="271"/>
      <c r="AP40" s="271"/>
      <c r="AQ40" s="273"/>
      <c r="AR40" s="273"/>
      <c r="AS40" s="270"/>
      <c r="AT40" s="270"/>
      <c r="AU40" s="163"/>
      <c r="AV40" s="271"/>
      <c r="AW40" s="271"/>
      <c r="AX40" s="271"/>
      <c r="AY40" s="272"/>
      <c r="AZ40" s="271"/>
      <c r="BA40" s="271"/>
      <c r="BB40" s="273"/>
      <c r="BC40" s="273"/>
      <c r="BD40" s="270"/>
      <c r="BE40" s="270"/>
      <c r="BF40" s="163"/>
      <c r="BG40" s="271"/>
      <c r="BH40" s="271"/>
      <c r="BI40" s="271"/>
      <c r="BJ40" s="272"/>
      <c r="BK40" s="271"/>
      <c r="BL40" s="271"/>
      <c r="BM40" s="273"/>
      <c r="BN40" s="273"/>
      <c r="BO40" s="270"/>
      <c r="BP40" s="270"/>
      <c r="BQ40" s="163"/>
      <c r="BR40" s="271"/>
      <c r="BS40" s="271"/>
      <c r="BT40" s="271"/>
      <c r="BU40" s="272"/>
      <c r="BV40" s="271"/>
      <c r="BW40" s="271"/>
      <c r="BX40" s="273"/>
      <c r="BY40" s="273"/>
      <c r="BZ40" s="270"/>
      <c r="CA40" s="270"/>
      <c r="CB40" s="163"/>
      <c r="CC40" s="271"/>
      <c r="CD40" s="271"/>
      <c r="CE40" s="271"/>
      <c r="CF40" s="272"/>
      <c r="CG40" s="271"/>
      <c r="CH40" s="271"/>
      <c r="CI40" s="273"/>
      <c r="CJ40" s="273"/>
      <c r="CK40" s="270"/>
      <c r="CL40" s="270"/>
      <c r="CM40" s="163"/>
      <c r="CN40" s="69">
        <f t="shared" si="3"/>
        <v>0</v>
      </c>
      <c r="CO40" s="70"/>
    </row>
    <row r="41" spans="2:93" ht="12.95" customHeight="1" x14ac:dyDescent="0.25">
      <c r="B41" s="91" t="s">
        <v>362</v>
      </c>
      <c r="C41" s="99"/>
      <c r="D41" s="35"/>
      <c r="E41" s="35"/>
      <c r="F41" s="35"/>
      <c r="G41" s="100"/>
      <c r="H41" s="101"/>
      <c r="I41" s="35"/>
      <c r="J41" s="102"/>
      <c r="K41" s="102"/>
      <c r="L41" s="103"/>
      <c r="M41" s="103"/>
      <c r="N41" s="30"/>
      <c r="O41" s="35"/>
      <c r="P41" s="35"/>
      <c r="Q41" s="35"/>
      <c r="R41" s="100"/>
      <c r="S41" s="35"/>
      <c r="T41" s="35"/>
      <c r="U41" s="102"/>
      <c r="V41" s="102"/>
      <c r="W41" s="103"/>
      <c r="X41" s="103"/>
      <c r="Y41" s="30"/>
      <c r="Z41" s="35"/>
      <c r="AA41" s="35"/>
      <c r="AB41" s="35"/>
      <c r="AC41" s="100"/>
      <c r="AD41" s="35"/>
      <c r="AE41" s="35"/>
      <c r="AF41" s="102"/>
      <c r="AG41" s="102"/>
      <c r="AH41" s="103"/>
      <c r="AI41" s="103"/>
      <c r="AJ41" s="30"/>
      <c r="AK41" s="35"/>
      <c r="AL41" s="35"/>
      <c r="AM41" s="35"/>
      <c r="AN41" s="100"/>
      <c r="AO41" s="35"/>
      <c r="AP41" s="35"/>
      <c r="AQ41" s="102"/>
      <c r="AR41" s="102"/>
      <c r="AS41" s="103"/>
      <c r="AT41" s="103"/>
      <c r="AU41" s="30"/>
      <c r="AV41" s="35"/>
      <c r="AW41" s="35"/>
      <c r="AX41" s="35"/>
      <c r="AY41" s="100"/>
      <c r="AZ41" s="35"/>
      <c r="BA41" s="35"/>
      <c r="BB41" s="102"/>
      <c r="BC41" s="102"/>
      <c r="BD41" s="103"/>
      <c r="BE41" s="103"/>
      <c r="BF41" s="30"/>
      <c r="BG41" s="35"/>
      <c r="BH41" s="35"/>
      <c r="BI41" s="35"/>
      <c r="BJ41" s="100"/>
      <c r="BK41" s="35"/>
      <c r="BL41" s="35"/>
      <c r="BM41" s="102"/>
      <c r="BN41" s="102"/>
      <c r="BO41" s="103"/>
      <c r="BP41" s="103"/>
      <c r="BQ41" s="30"/>
      <c r="BR41" s="35"/>
      <c r="BS41" s="35"/>
      <c r="BT41" s="35"/>
      <c r="BU41" s="100"/>
      <c r="BV41" s="35"/>
      <c r="BW41" s="35"/>
      <c r="BX41" s="102"/>
      <c r="BY41" s="102"/>
      <c r="BZ41" s="103"/>
      <c r="CA41" s="103"/>
      <c r="CB41" s="30"/>
      <c r="CC41" s="35"/>
      <c r="CD41" s="35"/>
      <c r="CE41" s="35"/>
      <c r="CF41" s="100"/>
      <c r="CG41" s="35"/>
      <c r="CH41" s="35"/>
      <c r="CI41" s="102"/>
      <c r="CJ41" s="102"/>
      <c r="CK41" s="103"/>
      <c r="CL41" s="103"/>
      <c r="CM41" s="30"/>
      <c r="CN41" s="103"/>
      <c r="CO41" s="104"/>
    </row>
    <row r="42" spans="2:93" ht="48" x14ac:dyDescent="0.25">
      <c r="B42" s="95" t="s">
        <v>344</v>
      </c>
      <c r="C42" s="65" t="s">
        <v>32</v>
      </c>
      <c r="D42" s="66"/>
      <c r="E42" s="66"/>
      <c r="F42" s="66"/>
      <c r="G42" s="67"/>
      <c r="H42" s="66"/>
      <c r="I42" s="66"/>
      <c r="J42" s="68"/>
      <c r="K42" s="68"/>
      <c r="L42" s="270"/>
      <c r="M42" s="270"/>
      <c r="N42" s="42"/>
      <c r="O42" s="66"/>
      <c r="P42" s="66"/>
      <c r="Q42" s="66"/>
      <c r="R42" s="67"/>
      <c r="S42" s="66"/>
      <c r="T42" s="66"/>
      <c r="U42" s="68"/>
      <c r="V42" s="68"/>
      <c r="W42" s="270"/>
      <c r="X42" s="270"/>
      <c r="Y42" s="163"/>
      <c r="Z42" s="271"/>
      <c r="AA42" s="271"/>
      <c r="AB42" s="271"/>
      <c r="AC42" s="272"/>
      <c r="AD42" s="271"/>
      <c r="AE42" s="271"/>
      <c r="AF42" s="273"/>
      <c r="AG42" s="273"/>
      <c r="AH42" s="270"/>
      <c r="AI42" s="270"/>
      <c r="AJ42" s="163"/>
      <c r="AK42" s="271"/>
      <c r="AL42" s="271"/>
      <c r="AM42" s="271"/>
      <c r="AN42" s="272"/>
      <c r="AO42" s="271"/>
      <c r="AP42" s="271"/>
      <c r="AQ42" s="273"/>
      <c r="AR42" s="273"/>
      <c r="AS42" s="270"/>
      <c r="AT42" s="270"/>
      <c r="AU42" s="163"/>
      <c r="AV42" s="271"/>
      <c r="AW42" s="271"/>
      <c r="AX42" s="271"/>
      <c r="AY42" s="272"/>
      <c r="AZ42" s="271"/>
      <c r="BA42" s="271"/>
      <c r="BB42" s="273"/>
      <c r="BC42" s="273"/>
      <c r="BD42" s="270"/>
      <c r="BE42" s="270"/>
      <c r="BF42" s="163"/>
      <c r="BG42" s="271"/>
      <c r="BH42" s="271"/>
      <c r="BI42" s="271"/>
      <c r="BJ42" s="272"/>
      <c r="BK42" s="271"/>
      <c r="BL42" s="271"/>
      <c r="BM42" s="273"/>
      <c r="BN42" s="273"/>
      <c r="BO42" s="270"/>
      <c r="BP42" s="270"/>
      <c r="BQ42" s="163"/>
      <c r="BR42" s="271"/>
      <c r="BS42" s="271"/>
      <c r="BT42" s="271"/>
      <c r="BU42" s="272"/>
      <c r="BV42" s="271"/>
      <c r="BW42" s="271"/>
      <c r="BX42" s="273"/>
      <c r="BY42" s="273"/>
      <c r="BZ42" s="270"/>
      <c r="CA42" s="270"/>
      <c r="CB42" s="163"/>
      <c r="CC42" s="271"/>
      <c r="CD42" s="271"/>
      <c r="CE42" s="271"/>
      <c r="CF42" s="272"/>
      <c r="CG42" s="271"/>
      <c r="CH42" s="271"/>
      <c r="CI42" s="273"/>
      <c r="CJ42" s="273"/>
      <c r="CK42" s="270"/>
      <c r="CL42" s="270"/>
      <c r="CM42" s="163"/>
      <c r="CN42" s="69">
        <f t="shared" ref="CN42:CN55" si="4">M42+X42+AI42+AT42+BE42+BP42+CA42+CL42</f>
        <v>0</v>
      </c>
      <c r="CO42" s="70"/>
    </row>
    <row r="43" spans="2:93" x14ac:dyDescent="0.25">
      <c r="B43" s="95" t="s">
        <v>345</v>
      </c>
      <c r="C43" s="65" t="s">
        <v>32</v>
      </c>
      <c r="D43" s="66"/>
      <c r="E43" s="66"/>
      <c r="F43" s="66"/>
      <c r="G43" s="67"/>
      <c r="H43" s="66"/>
      <c r="I43" s="66"/>
      <c r="J43" s="68"/>
      <c r="K43" s="68"/>
      <c r="L43" s="270"/>
      <c r="M43" s="270"/>
      <c r="N43" s="42"/>
      <c r="O43" s="66"/>
      <c r="P43" s="66"/>
      <c r="Q43" s="66"/>
      <c r="R43" s="67"/>
      <c r="S43" s="66"/>
      <c r="T43" s="66"/>
      <c r="U43" s="68"/>
      <c r="V43" s="68"/>
      <c r="W43" s="270"/>
      <c r="X43" s="270"/>
      <c r="Y43" s="163"/>
      <c r="Z43" s="271"/>
      <c r="AA43" s="271"/>
      <c r="AB43" s="271"/>
      <c r="AC43" s="272"/>
      <c r="AD43" s="271"/>
      <c r="AE43" s="271"/>
      <c r="AF43" s="273"/>
      <c r="AG43" s="273"/>
      <c r="AH43" s="270"/>
      <c r="AI43" s="270"/>
      <c r="AJ43" s="163"/>
      <c r="AK43" s="271"/>
      <c r="AL43" s="271"/>
      <c r="AM43" s="271"/>
      <c r="AN43" s="272"/>
      <c r="AO43" s="271"/>
      <c r="AP43" s="271"/>
      <c r="AQ43" s="273"/>
      <c r="AR43" s="273"/>
      <c r="AS43" s="270"/>
      <c r="AT43" s="270"/>
      <c r="AU43" s="163"/>
      <c r="AV43" s="271"/>
      <c r="AW43" s="271"/>
      <c r="AX43" s="271"/>
      <c r="AY43" s="272"/>
      <c r="AZ43" s="271"/>
      <c r="BA43" s="271"/>
      <c r="BB43" s="273"/>
      <c r="BC43" s="273"/>
      <c r="BD43" s="270"/>
      <c r="BE43" s="270"/>
      <c r="BF43" s="163"/>
      <c r="BG43" s="271"/>
      <c r="BH43" s="271"/>
      <c r="BI43" s="271"/>
      <c r="BJ43" s="272"/>
      <c r="BK43" s="271"/>
      <c r="BL43" s="271"/>
      <c r="BM43" s="273"/>
      <c r="BN43" s="273"/>
      <c r="BO43" s="270"/>
      <c r="BP43" s="270"/>
      <c r="BQ43" s="163"/>
      <c r="BR43" s="271"/>
      <c r="BS43" s="271"/>
      <c r="BT43" s="271"/>
      <c r="BU43" s="272"/>
      <c r="BV43" s="271"/>
      <c r="BW43" s="271"/>
      <c r="BX43" s="273"/>
      <c r="BY43" s="273"/>
      <c r="BZ43" s="270"/>
      <c r="CA43" s="270"/>
      <c r="CB43" s="163"/>
      <c r="CC43" s="271"/>
      <c r="CD43" s="271"/>
      <c r="CE43" s="271"/>
      <c r="CF43" s="272"/>
      <c r="CG43" s="271"/>
      <c r="CH43" s="271"/>
      <c r="CI43" s="273"/>
      <c r="CJ43" s="273"/>
      <c r="CK43" s="270"/>
      <c r="CL43" s="270"/>
      <c r="CM43" s="163"/>
      <c r="CN43" s="69">
        <f t="shared" si="4"/>
        <v>0</v>
      </c>
      <c r="CO43" s="70"/>
    </row>
    <row r="44" spans="2:93" ht="48" x14ac:dyDescent="0.25">
      <c r="B44" s="95" t="s">
        <v>347</v>
      </c>
      <c r="C44" s="65" t="s">
        <v>32</v>
      </c>
      <c r="D44" s="66"/>
      <c r="E44" s="66"/>
      <c r="F44" s="66"/>
      <c r="G44" s="67"/>
      <c r="H44" s="66"/>
      <c r="I44" s="66"/>
      <c r="J44" s="68"/>
      <c r="K44" s="68"/>
      <c r="L44" s="270"/>
      <c r="M44" s="270"/>
      <c r="N44" s="42"/>
      <c r="O44" s="66"/>
      <c r="P44" s="66"/>
      <c r="Q44" s="66"/>
      <c r="R44" s="67"/>
      <c r="S44" s="66"/>
      <c r="T44" s="66"/>
      <c r="U44" s="68"/>
      <c r="V44" s="68"/>
      <c r="W44" s="270"/>
      <c r="X44" s="270"/>
      <c r="Y44" s="163"/>
      <c r="Z44" s="271"/>
      <c r="AA44" s="271"/>
      <c r="AB44" s="271"/>
      <c r="AC44" s="272"/>
      <c r="AD44" s="271"/>
      <c r="AE44" s="271"/>
      <c r="AF44" s="273"/>
      <c r="AG44" s="273"/>
      <c r="AH44" s="270"/>
      <c r="AI44" s="270"/>
      <c r="AJ44" s="163"/>
      <c r="AK44" s="271"/>
      <c r="AL44" s="271"/>
      <c r="AM44" s="271"/>
      <c r="AN44" s="272"/>
      <c r="AO44" s="271"/>
      <c r="AP44" s="271"/>
      <c r="AQ44" s="273"/>
      <c r="AR44" s="273"/>
      <c r="AS44" s="270"/>
      <c r="AT44" s="270"/>
      <c r="AU44" s="163"/>
      <c r="AV44" s="271"/>
      <c r="AW44" s="271"/>
      <c r="AX44" s="271"/>
      <c r="AY44" s="272"/>
      <c r="AZ44" s="271"/>
      <c r="BA44" s="271"/>
      <c r="BB44" s="273"/>
      <c r="BC44" s="273"/>
      <c r="BD44" s="270"/>
      <c r="BE44" s="270"/>
      <c r="BF44" s="163"/>
      <c r="BG44" s="271"/>
      <c r="BH44" s="271"/>
      <c r="BI44" s="271"/>
      <c r="BJ44" s="272"/>
      <c r="BK44" s="271"/>
      <c r="BL44" s="271"/>
      <c r="BM44" s="273"/>
      <c r="BN44" s="273"/>
      <c r="BO44" s="270"/>
      <c r="BP44" s="270"/>
      <c r="BQ44" s="163"/>
      <c r="BR44" s="271"/>
      <c r="BS44" s="271"/>
      <c r="BT44" s="271"/>
      <c r="BU44" s="272"/>
      <c r="BV44" s="271"/>
      <c r="BW44" s="271"/>
      <c r="BX44" s="273"/>
      <c r="BY44" s="273"/>
      <c r="BZ44" s="270"/>
      <c r="CA44" s="270"/>
      <c r="CB44" s="163"/>
      <c r="CC44" s="271"/>
      <c r="CD44" s="271"/>
      <c r="CE44" s="271"/>
      <c r="CF44" s="272"/>
      <c r="CG44" s="271"/>
      <c r="CH44" s="271"/>
      <c r="CI44" s="273"/>
      <c r="CJ44" s="273"/>
      <c r="CK44" s="270"/>
      <c r="CL44" s="270"/>
      <c r="CM44" s="163"/>
      <c r="CN44" s="69">
        <f t="shared" si="4"/>
        <v>0</v>
      </c>
      <c r="CO44" s="70"/>
    </row>
    <row r="45" spans="2:93" x14ac:dyDescent="0.25">
      <c r="B45" s="95" t="s">
        <v>359</v>
      </c>
      <c r="C45" s="65" t="s">
        <v>32</v>
      </c>
      <c r="D45" s="66"/>
      <c r="E45" s="66"/>
      <c r="F45" s="66"/>
      <c r="G45" s="67"/>
      <c r="H45" s="66"/>
      <c r="I45" s="66"/>
      <c r="J45" s="68"/>
      <c r="K45" s="68"/>
      <c r="L45" s="270"/>
      <c r="M45" s="270"/>
      <c r="N45" s="42"/>
      <c r="O45" s="66"/>
      <c r="P45" s="66"/>
      <c r="Q45" s="66"/>
      <c r="R45" s="67"/>
      <c r="S45" s="66"/>
      <c r="T45" s="66"/>
      <c r="U45" s="68"/>
      <c r="V45" s="68"/>
      <c r="W45" s="270"/>
      <c r="X45" s="270"/>
      <c r="Y45" s="163"/>
      <c r="Z45" s="271"/>
      <c r="AA45" s="271"/>
      <c r="AB45" s="271"/>
      <c r="AC45" s="272"/>
      <c r="AD45" s="271"/>
      <c r="AE45" s="271"/>
      <c r="AF45" s="273"/>
      <c r="AG45" s="273"/>
      <c r="AH45" s="270"/>
      <c r="AI45" s="270"/>
      <c r="AJ45" s="163"/>
      <c r="AK45" s="271"/>
      <c r="AL45" s="271"/>
      <c r="AM45" s="271"/>
      <c r="AN45" s="272"/>
      <c r="AO45" s="271"/>
      <c r="AP45" s="271"/>
      <c r="AQ45" s="273"/>
      <c r="AR45" s="273"/>
      <c r="AS45" s="270"/>
      <c r="AT45" s="270"/>
      <c r="AU45" s="163"/>
      <c r="AV45" s="271"/>
      <c r="AW45" s="271"/>
      <c r="AX45" s="271"/>
      <c r="AY45" s="272"/>
      <c r="AZ45" s="271"/>
      <c r="BA45" s="271"/>
      <c r="BB45" s="273"/>
      <c r="BC45" s="273"/>
      <c r="BD45" s="270"/>
      <c r="BE45" s="270"/>
      <c r="BF45" s="163"/>
      <c r="BG45" s="271"/>
      <c r="BH45" s="271"/>
      <c r="BI45" s="271"/>
      <c r="BJ45" s="272"/>
      <c r="BK45" s="271"/>
      <c r="BL45" s="271"/>
      <c r="BM45" s="273"/>
      <c r="BN45" s="273"/>
      <c r="BO45" s="270"/>
      <c r="BP45" s="270"/>
      <c r="BQ45" s="163"/>
      <c r="BR45" s="271"/>
      <c r="BS45" s="271"/>
      <c r="BT45" s="271"/>
      <c r="BU45" s="272"/>
      <c r="BV45" s="271"/>
      <c r="BW45" s="271"/>
      <c r="BX45" s="273"/>
      <c r="BY45" s="273"/>
      <c r="BZ45" s="270"/>
      <c r="CA45" s="270"/>
      <c r="CB45" s="163"/>
      <c r="CC45" s="271"/>
      <c r="CD45" s="271"/>
      <c r="CE45" s="271"/>
      <c r="CF45" s="272"/>
      <c r="CG45" s="271"/>
      <c r="CH45" s="271"/>
      <c r="CI45" s="273"/>
      <c r="CJ45" s="273"/>
      <c r="CK45" s="270"/>
      <c r="CL45" s="270"/>
      <c r="CM45" s="163"/>
      <c r="CN45" s="69">
        <f t="shared" si="4"/>
        <v>0</v>
      </c>
      <c r="CO45" s="70"/>
    </row>
    <row r="46" spans="2:93" ht="48" x14ac:dyDescent="0.25">
      <c r="B46" s="95" t="s">
        <v>346</v>
      </c>
      <c r="C46" s="65" t="s">
        <v>32</v>
      </c>
      <c r="D46" s="66"/>
      <c r="E46" s="66"/>
      <c r="F46" s="66"/>
      <c r="G46" s="67"/>
      <c r="H46" s="66"/>
      <c r="I46" s="66"/>
      <c r="J46" s="68"/>
      <c r="K46" s="68"/>
      <c r="L46" s="270"/>
      <c r="M46" s="270"/>
      <c r="N46" s="42"/>
      <c r="O46" s="66"/>
      <c r="P46" s="66"/>
      <c r="Q46" s="66"/>
      <c r="R46" s="67"/>
      <c r="S46" s="66"/>
      <c r="T46" s="66"/>
      <c r="U46" s="68"/>
      <c r="V46" s="68"/>
      <c r="W46" s="270"/>
      <c r="X46" s="270"/>
      <c r="Y46" s="163"/>
      <c r="Z46" s="271"/>
      <c r="AA46" s="271"/>
      <c r="AB46" s="271"/>
      <c r="AC46" s="272"/>
      <c r="AD46" s="271"/>
      <c r="AE46" s="271"/>
      <c r="AF46" s="273"/>
      <c r="AG46" s="273"/>
      <c r="AH46" s="270"/>
      <c r="AI46" s="270"/>
      <c r="AJ46" s="163"/>
      <c r="AK46" s="271"/>
      <c r="AL46" s="271"/>
      <c r="AM46" s="271"/>
      <c r="AN46" s="272"/>
      <c r="AO46" s="271"/>
      <c r="AP46" s="271"/>
      <c r="AQ46" s="273"/>
      <c r="AR46" s="273"/>
      <c r="AS46" s="270"/>
      <c r="AT46" s="270"/>
      <c r="AU46" s="163"/>
      <c r="AV46" s="271"/>
      <c r="AW46" s="271"/>
      <c r="AX46" s="271"/>
      <c r="AY46" s="272"/>
      <c r="AZ46" s="271"/>
      <c r="BA46" s="271"/>
      <c r="BB46" s="273"/>
      <c r="BC46" s="273"/>
      <c r="BD46" s="270"/>
      <c r="BE46" s="270"/>
      <c r="BF46" s="163"/>
      <c r="BG46" s="271"/>
      <c r="BH46" s="271"/>
      <c r="BI46" s="271"/>
      <c r="BJ46" s="272"/>
      <c r="BK46" s="271"/>
      <c r="BL46" s="271"/>
      <c r="BM46" s="273"/>
      <c r="BN46" s="273"/>
      <c r="BO46" s="270"/>
      <c r="BP46" s="270"/>
      <c r="BQ46" s="163"/>
      <c r="BR46" s="271"/>
      <c r="BS46" s="271"/>
      <c r="BT46" s="271"/>
      <c r="BU46" s="272"/>
      <c r="BV46" s="271"/>
      <c r="BW46" s="271"/>
      <c r="BX46" s="273"/>
      <c r="BY46" s="273"/>
      <c r="BZ46" s="270"/>
      <c r="CA46" s="270"/>
      <c r="CB46" s="163"/>
      <c r="CC46" s="271"/>
      <c r="CD46" s="271"/>
      <c r="CE46" s="271"/>
      <c r="CF46" s="272"/>
      <c r="CG46" s="271"/>
      <c r="CH46" s="271"/>
      <c r="CI46" s="273"/>
      <c r="CJ46" s="273"/>
      <c r="CK46" s="270"/>
      <c r="CL46" s="270"/>
      <c r="CM46" s="163"/>
      <c r="CN46" s="69">
        <f t="shared" si="4"/>
        <v>0</v>
      </c>
      <c r="CO46" s="70"/>
    </row>
    <row r="47" spans="2:93" ht="12.95" customHeight="1" x14ac:dyDescent="0.25">
      <c r="B47" s="95" t="s">
        <v>348</v>
      </c>
      <c r="C47" s="65" t="s">
        <v>32</v>
      </c>
      <c r="D47" s="66"/>
      <c r="E47" s="66"/>
      <c r="F47" s="66"/>
      <c r="G47" s="67"/>
      <c r="H47" s="66"/>
      <c r="I47" s="66"/>
      <c r="J47" s="68"/>
      <c r="K47" s="68"/>
      <c r="L47" s="270"/>
      <c r="M47" s="270"/>
      <c r="N47" s="42"/>
      <c r="O47" s="66"/>
      <c r="P47" s="66"/>
      <c r="Q47" s="66"/>
      <c r="R47" s="67"/>
      <c r="S47" s="66"/>
      <c r="T47" s="66"/>
      <c r="U47" s="68"/>
      <c r="V47" s="68"/>
      <c r="W47" s="270"/>
      <c r="X47" s="270"/>
      <c r="Y47" s="163"/>
      <c r="Z47" s="271"/>
      <c r="AA47" s="271"/>
      <c r="AB47" s="271"/>
      <c r="AC47" s="272"/>
      <c r="AD47" s="271"/>
      <c r="AE47" s="271"/>
      <c r="AF47" s="273"/>
      <c r="AG47" s="273"/>
      <c r="AH47" s="270"/>
      <c r="AI47" s="270"/>
      <c r="AJ47" s="163"/>
      <c r="AK47" s="271"/>
      <c r="AL47" s="271"/>
      <c r="AM47" s="271"/>
      <c r="AN47" s="272"/>
      <c r="AO47" s="271"/>
      <c r="AP47" s="271"/>
      <c r="AQ47" s="273"/>
      <c r="AR47" s="273"/>
      <c r="AS47" s="270"/>
      <c r="AT47" s="270"/>
      <c r="AU47" s="163"/>
      <c r="AV47" s="271"/>
      <c r="AW47" s="271"/>
      <c r="AX47" s="271"/>
      <c r="AY47" s="272"/>
      <c r="AZ47" s="271"/>
      <c r="BA47" s="271"/>
      <c r="BB47" s="273"/>
      <c r="BC47" s="273"/>
      <c r="BD47" s="270"/>
      <c r="BE47" s="270"/>
      <c r="BF47" s="163"/>
      <c r="BG47" s="271"/>
      <c r="BH47" s="271"/>
      <c r="BI47" s="271"/>
      <c r="BJ47" s="272"/>
      <c r="BK47" s="271"/>
      <c r="BL47" s="271"/>
      <c r="BM47" s="273"/>
      <c r="BN47" s="273"/>
      <c r="BO47" s="270"/>
      <c r="BP47" s="270"/>
      <c r="BQ47" s="163"/>
      <c r="BR47" s="271"/>
      <c r="BS47" s="271"/>
      <c r="BT47" s="271"/>
      <c r="BU47" s="272"/>
      <c r="BV47" s="271"/>
      <c r="BW47" s="271"/>
      <c r="BX47" s="273"/>
      <c r="BY47" s="273"/>
      <c r="BZ47" s="270"/>
      <c r="CA47" s="270"/>
      <c r="CB47" s="163"/>
      <c r="CC47" s="271"/>
      <c r="CD47" s="271"/>
      <c r="CE47" s="271"/>
      <c r="CF47" s="272"/>
      <c r="CG47" s="271"/>
      <c r="CH47" s="271"/>
      <c r="CI47" s="273"/>
      <c r="CJ47" s="273"/>
      <c r="CK47" s="270"/>
      <c r="CL47" s="270"/>
      <c r="CM47" s="163"/>
      <c r="CN47" s="69">
        <f t="shared" si="4"/>
        <v>0</v>
      </c>
      <c r="CO47" s="70"/>
    </row>
    <row r="48" spans="2:93" ht="48" x14ac:dyDescent="0.25">
      <c r="B48" s="95" t="s">
        <v>349</v>
      </c>
      <c r="C48" s="65" t="s">
        <v>32</v>
      </c>
      <c r="D48" s="66"/>
      <c r="E48" s="66"/>
      <c r="F48" s="66"/>
      <c r="G48" s="67"/>
      <c r="H48" s="66"/>
      <c r="I48" s="66"/>
      <c r="J48" s="68"/>
      <c r="K48" s="68"/>
      <c r="L48" s="270"/>
      <c r="M48" s="270"/>
      <c r="N48" s="42"/>
      <c r="O48" s="66"/>
      <c r="P48" s="66"/>
      <c r="Q48" s="66"/>
      <c r="R48" s="67"/>
      <c r="S48" s="66"/>
      <c r="T48" s="66"/>
      <c r="U48" s="68"/>
      <c r="V48" s="68"/>
      <c r="W48" s="270"/>
      <c r="X48" s="270"/>
      <c r="Y48" s="163"/>
      <c r="Z48" s="271"/>
      <c r="AA48" s="271"/>
      <c r="AB48" s="271"/>
      <c r="AC48" s="272"/>
      <c r="AD48" s="271"/>
      <c r="AE48" s="271"/>
      <c r="AF48" s="273"/>
      <c r="AG48" s="273"/>
      <c r="AH48" s="270"/>
      <c r="AI48" s="270"/>
      <c r="AJ48" s="163"/>
      <c r="AK48" s="271"/>
      <c r="AL48" s="271"/>
      <c r="AM48" s="271"/>
      <c r="AN48" s="272"/>
      <c r="AO48" s="271"/>
      <c r="AP48" s="271"/>
      <c r="AQ48" s="273"/>
      <c r="AR48" s="273"/>
      <c r="AS48" s="270"/>
      <c r="AT48" s="270"/>
      <c r="AU48" s="163"/>
      <c r="AV48" s="271"/>
      <c r="AW48" s="271"/>
      <c r="AX48" s="271"/>
      <c r="AY48" s="272"/>
      <c r="AZ48" s="271"/>
      <c r="BA48" s="271"/>
      <c r="BB48" s="273"/>
      <c r="BC48" s="273"/>
      <c r="BD48" s="270"/>
      <c r="BE48" s="270"/>
      <c r="BF48" s="163"/>
      <c r="BG48" s="271"/>
      <c r="BH48" s="271"/>
      <c r="BI48" s="271"/>
      <c r="BJ48" s="272"/>
      <c r="BK48" s="271"/>
      <c r="BL48" s="271"/>
      <c r="BM48" s="273"/>
      <c r="BN48" s="273"/>
      <c r="BO48" s="270"/>
      <c r="BP48" s="270"/>
      <c r="BQ48" s="163"/>
      <c r="BR48" s="271"/>
      <c r="BS48" s="271"/>
      <c r="BT48" s="271"/>
      <c r="BU48" s="272"/>
      <c r="BV48" s="271"/>
      <c r="BW48" s="271"/>
      <c r="BX48" s="273"/>
      <c r="BY48" s="273"/>
      <c r="BZ48" s="270"/>
      <c r="CA48" s="270"/>
      <c r="CB48" s="163"/>
      <c r="CC48" s="271"/>
      <c r="CD48" s="271"/>
      <c r="CE48" s="271"/>
      <c r="CF48" s="272"/>
      <c r="CG48" s="271"/>
      <c r="CH48" s="271"/>
      <c r="CI48" s="273"/>
      <c r="CJ48" s="273"/>
      <c r="CK48" s="270"/>
      <c r="CL48" s="270"/>
      <c r="CM48" s="163"/>
      <c r="CN48" s="69">
        <f t="shared" si="4"/>
        <v>0</v>
      </c>
      <c r="CO48" s="70"/>
    </row>
    <row r="49" spans="2:93" ht="12.95" customHeight="1" x14ac:dyDescent="0.25">
      <c r="B49" s="95" t="s">
        <v>360</v>
      </c>
      <c r="C49" s="65" t="s">
        <v>32</v>
      </c>
      <c r="D49" s="66"/>
      <c r="E49" s="66"/>
      <c r="F49" s="66"/>
      <c r="G49" s="67"/>
      <c r="H49" s="66"/>
      <c r="I49" s="66"/>
      <c r="J49" s="68"/>
      <c r="K49" s="68"/>
      <c r="L49" s="270"/>
      <c r="M49" s="270"/>
      <c r="N49" s="42"/>
      <c r="O49" s="66"/>
      <c r="P49" s="66"/>
      <c r="Q49" s="66"/>
      <c r="R49" s="67"/>
      <c r="S49" s="66"/>
      <c r="T49" s="66"/>
      <c r="U49" s="68"/>
      <c r="V49" s="68"/>
      <c r="W49" s="270"/>
      <c r="X49" s="270"/>
      <c r="Y49" s="163"/>
      <c r="Z49" s="271"/>
      <c r="AA49" s="271"/>
      <c r="AB49" s="271"/>
      <c r="AC49" s="272"/>
      <c r="AD49" s="271"/>
      <c r="AE49" s="271"/>
      <c r="AF49" s="273"/>
      <c r="AG49" s="273"/>
      <c r="AH49" s="270"/>
      <c r="AI49" s="270"/>
      <c r="AJ49" s="163"/>
      <c r="AK49" s="271"/>
      <c r="AL49" s="271"/>
      <c r="AM49" s="271"/>
      <c r="AN49" s="272"/>
      <c r="AO49" s="271"/>
      <c r="AP49" s="271"/>
      <c r="AQ49" s="273"/>
      <c r="AR49" s="273"/>
      <c r="AS49" s="270"/>
      <c r="AT49" s="270"/>
      <c r="AU49" s="163"/>
      <c r="AV49" s="271"/>
      <c r="AW49" s="271"/>
      <c r="AX49" s="271"/>
      <c r="AY49" s="272"/>
      <c r="AZ49" s="271"/>
      <c r="BA49" s="271"/>
      <c r="BB49" s="273"/>
      <c r="BC49" s="273"/>
      <c r="BD49" s="270"/>
      <c r="BE49" s="270"/>
      <c r="BF49" s="163"/>
      <c r="BG49" s="271"/>
      <c r="BH49" s="271"/>
      <c r="BI49" s="271"/>
      <c r="BJ49" s="272"/>
      <c r="BK49" s="271"/>
      <c r="BL49" s="271"/>
      <c r="BM49" s="273"/>
      <c r="BN49" s="273"/>
      <c r="BO49" s="270"/>
      <c r="BP49" s="270"/>
      <c r="BQ49" s="163"/>
      <c r="BR49" s="271"/>
      <c r="BS49" s="271"/>
      <c r="BT49" s="271"/>
      <c r="BU49" s="272"/>
      <c r="BV49" s="271"/>
      <c r="BW49" s="271"/>
      <c r="BX49" s="273"/>
      <c r="BY49" s="273"/>
      <c r="BZ49" s="270"/>
      <c r="CA49" s="270"/>
      <c r="CB49" s="163"/>
      <c r="CC49" s="271"/>
      <c r="CD49" s="271"/>
      <c r="CE49" s="271"/>
      <c r="CF49" s="272"/>
      <c r="CG49" s="271"/>
      <c r="CH49" s="271"/>
      <c r="CI49" s="273"/>
      <c r="CJ49" s="273"/>
      <c r="CK49" s="270"/>
      <c r="CL49" s="270"/>
      <c r="CM49" s="163"/>
      <c r="CN49" s="69">
        <f t="shared" si="4"/>
        <v>0</v>
      </c>
      <c r="CO49" s="70"/>
    </row>
    <row r="50" spans="2:93" ht="12.95" customHeight="1" x14ac:dyDescent="0.25">
      <c r="B50" s="95" t="s">
        <v>358</v>
      </c>
      <c r="C50" s="65"/>
      <c r="D50" s="66"/>
      <c r="E50" s="66"/>
      <c r="F50" s="66"/>
      <c r="G50" s="67"/>
      <c r="H50" s="66"/>
      <c r="I50" s="66"/>
      <c r="J50" s="68"/>
      <c r="K50" s="68"/>
      <c r="L50" s="270"/>
      <c r="M50" s="270"/>
      <c r="N50" s="42"/>
      <c r="O50" s="66"/>
      <c r="P50" s="66"/>
      <c r="Q50" s="66"/>
      <c r="R50" s="67"/>
      <c r="S50" s="66"/>
      <c r="T50" s="66"/>
      <c r="U50" s="68"/>
      <c r="V50" s="68"/>
      <c r="W50" s="270"/>
      <c r="X50" s="270"/>
      <c r="Y50" s="163"/>
      <c r="Z50" s="271"/>
      <c r="AA50" s="271"/>
      <c r="AB50" s="271"/>
      <c r="AC50" s="272"/>
      <c r="AD50" s="271"/>
      <c r="AE50" s="271"/>
      <c r="AF50" s="273"/>
      <c r="AG50" s="273"/>
      <c r="AH50" s="270"/>
      <c r="AI50" s="270"/>
      <c r="AJ50" s="163"/>
      <c r="AK50" s="271"/>
      <c r="AL50" s="271"/>
      <c r="AM50" s="271"/>
      <c r="AN50" s="272"/>
      <c r="AO50" s="271"/>
      <c r="AP50" s="271"/>
      <c r="AQ50" s="273"/>
      <c r="AR50" s="273"/>
      <c r="AS50" s="270"/>
      <c r="AT50" s="270"/>
      <c r="AU50" s="163"/>
      <c r="AV50" s="271"/>
      <c r="AW50" s="271"/>
      <c r="AX50" s="271"/>
      <c r="AY50" s="272"/>
      <c r="AZ50" s="271"/>
      <c r="BA50" s="271"/>
      <c r="BB50" s="273"/>
      <c r="BC50" s="273"/>
      <c r="BD50" s="270"/>
      <c r="BE50" s="270"/>
      <c r="BF50" s="163"/>
      <c r="BG50" s="271"/>
      <c r="BH50" s="271"/>
      <c r="BI50" s="271"/>
      <c r="BJ50" s="272"/>
      <c r="BK50" s="271"/>
      <c r="BL50" s="271"/>
      <c r="BM50" s="273"/>
      <c r="BN50" s="273"/>
      <c r="BO50" s="270"/>
      <c r="BP50" s="270"/>
      <c r="BQ50" s="163"/>
      <c r="BR50" s="271"/>
      <c r="BS50" s="271"/>
      <c r="BT50" s="271"/>
      <c r="BU50" s="272"/>
      <c r="BV50" s="271"/>
      <c r="BW50" s="271"/>
      <c r="BX50" s="273"/>
      <c r="BY50" s="273"/>
      <c r="BZ50" s="270"/>
      <c r="CA50" s="270"/>
      <c r="CB50" s="163"/>
      <c r="CC50" s="271"/>
      <c r="CD50" s="271"/>
      <c r="CE50" s="271"/>
      <c r="CF50" s="272"/>
      <c r="CG50" s="271"/>
      <c r="CH50" s="271"/>
      <c r="CI50" s="273"/>
      <c r="CJ50" s="273"/>
      <c r="CK50" s="270"/>
      <c r="CL50" s="270"/>
      <c r="CM50" s="163"/>
      <c r="CN50" s="69">
        <f t="shared" si="4"/>
        <v>0</v>
      </c>
      <c r="CO50" s="70"/>
    </row>
    <row r="51" spans="2:93" ht="12.95" customHeight="1" x14ac:dyDescent="0.25">
      <c r="B51" s="95" t="s">
        <v>361</v>
      </c>
      <c r="C51" s="65"/>
      <c r="D51" s="66"/>
      <c r="E51" s="66"/>
      <c r="F51" s="66"/>
      <c r="G51" s="67"/>
      <c r="H51" s="66"/>
      <c r="I51" s="66"/>
      <c r="J51" s="68"/>
      <c r="K51" s="68"/>
      <c r="L51" s="270"/>
      <c r="M51" s="270"/>
      <c r="N51" s="42"/>
      <c r="O51" s="66"/>
      <c r="P51" s="66"/>
      <c r="Q51" s="66"/>
      <c r="R51" s="67"/>
      <c r="S51" s="66"/>
      <c r="T51" s="66"/>
      <c r="U51" s="68"/>
      <c r="V51" s="68"/>
      <c r="W51" s="270"/>
      <c r="X51" s="270"/>
      <c r="Y51" s="163"/>
      <c r="Z51" s="271"/>
      <c r="AA51" s="271"/>
      <c r="AB51" s="271"/>
      <c r="AC51" s="272"/>
      <c r="AD51" s="271"/>
      <c r="AE51" s="271"/>
      <c r="AF51" s="273"/>
      <c r="AG51" s="273"/>
      <c r="AH51" s="270"/>
      <c r="AI51" s="270"/>
      <c r="AJ51" s="163"/>
      <c r="AK51" s="271"/>
      <c r="AL51" s="271"/>
      <c r="AM51" s="271"/>
      <c r="AN51" s="272"/>
      <c r="AO51" s="271"/>
      <c r="AP51" s="271"/>
      <c r="AQ51" s="273"/>
      <c r="AR51" s="273"/>
      <c r="AS51" s="270"/>
      <c r="AT51" s="270"/>
      <c r="AU51" s="163"/>
      <c r="AV51" s="271"/>
      <c r="AW51" s="271"/>
      <c r="AX51" s="271"/>
      <c r="AY51" s="272"/>
      <c r="AZ51" s="271"/>
      <c r="BA51" s="271"/>
      <c r="BB51" s="273"/>
      <c r="BC51" s="273"/>
      <c r="BD51" s="270"/>
      <c r="BE51" s="270"/>
      <c r="BF51" s="163"/>
      <c r="BG51" s="271"/>
      <c r="BH51" s="271"/>
      <c r="BI51" s="271"/>
      <c r="BJ51" s="272"/>
      <c r="BK51" s="271"/>
      <c r="BL51" s="271"/>
      <c r="BM51" s="273"/>
      <c r="BN51" s="273"/>
      <c r="BO51" s="270"/>
      <c r="BP51" s="270"/>
      <c r="BQ51" s="163"/>
      <c r="BR51" s="271"/>
      <c r="BS51" s="271"/>
      <c r="BT51" s="271"/>
      <c r="BU51" s="272"/>
      <c r="BV51" s="271"/>
      <c r="BW51" s="271"/>
      <c r="BX51" s="273"/>
      <c r="BY51" s="273"/>
      <c r="BZ51" s="270"/>
      <c r="CA51" s="270"/>
      <c r="CB51" s="163"/>
      <c r="CC51" s="271"/>
      <c r="CD51" s="271"/>
      <c r="CE51" s="271"/>
      <c r="CF51" s="272"/>
      <c r="CG51" s="271"/>
      <c r="CH51" s="271"/>
      <c r="CI51" s="273"/>
      <c r="CJ51" s="273"/>
      <c r="CK51" s="270"/>
      <c r="CL51" s="270"/>
      <c r="CM51" s="163"/>
      <c r="CN51" s="69">
        <f t="shared" si="4"/>
        <v>0</v>
      </c>
      <c r="CO51" s="70"/>
    </row>
    <row r="52" spans="2:93" ht="12.95" customHeight="1" x14ac:dyDescent="0.25">
      <c r="B52" s="96" t="s">
        <v>355</v>
      </c>
      <c r="C52" s="65"/>
      <c r="D52" s="66"/>
      <c r="E52" s="66"/>
      <c r="F52" s="66"/>
      <c r="G52" s="67"/>
      <c r="H52" s="66"/>
      <c r="I52" s="66"/>
      <c r="J52" s="68"/>
      <c r="K52" s="68"/>
      <c r="L52" s="270"/>
      <c r="M52" s="270"/>
      <c r="N52" s="42"/>
      <c r="O52" s="66"/>
      <c r="P52" s="66"/>
      <c r="Q52" s="66"/>
      <c r="R52" s="67"/>
      <c r="S52" s="66"/>
      <c r="T52" s="66"/>
      <c r="U52" s="68"/>
      <c r="V52" s="68"/>
      <c r="W52" s="270"/>
      <c r="X52" s="270"/>
      <c r="Y52" s="163"/>
      <c r="Z52" s="271"/>
      <c r="AA52" s="271"/>
      <c r="AB52" s="271"/>
      <c r="AC52" s="272"/>
      <c r="AD52" s="271"/>
      <c r="AE52" s="271"/>
      <c r="AF52" s="273"/>
      <c r="AG52" s="273"/>
      <c r="AH52" s="270"/>
      <c r="AI52" s="270"/>
      <c r="AJ52" s="163"/>
      <c r="AK52" s="271"/>
      <c r="AL52" s="271"/>
      <c r="AM52" s="271"/>
      <c r="AN52" s="272"/>
      <c r="AO52" s="271"/>
      <c r="AP52" s="271"/>
      <c r="AQ52" s="273"/>
      <c r="AR52" s="273"/>
      <c r="AS52" s="270"/>
      <c r="AT52" s="270"/>
      <c r="AU52" s="163"/>
      <c r="AV52" s="271"/>
      <c r="AW52" s="271"/>
      <c r="AX52" s="271"/>
      <c r="AY52" s="272"/>
      <c r="AZ52" s="271"/>
      <c r="BA52" s="271"/>
      <c r="BB52" s="273"/>
      <c r="BC52" s="273"/>
      <c r="BD52" s="270"/>
      <c r="BE52" s="270"/>
      <c r="BF52" s="163"/>
      <c r="BG52" s="271"/>
      <c r="BH52" s="271"/>
      <c r="BI52" s="271"/>
      <c r="BJ52" s="272"/>
      <c r="BK52" s="271"/>
      <c r="BL52" s="271"/>
      <c r="BM52" s="273"/>
      <c r="BN52" s="273"/>
      <c r="BO52" s="270"/>
      <c r="BP52" s="270"/>
      <c r="BQ52" s="163"/>
      <c r="BR52" s="271"/>
      <c r="BS52" s="271"/>
      <c r="BT52" s="271"/>
      <c r="BU52" s="272"/>
      <c r="BV52" s="271"/>
      <c r="BW52" s="271"/>
      <c r="BX52" s="273"/>
      <c r="BY52" s="273"/>
      <c r="BZ52" s="270"/>
      <c r="CA52" s="270"/>
      <c r="CB52" s="163"/>
      <c r="CC52" s="271"/>
      <c r="CD52" s="271"/>
      <c r="CE52" s="271"/>
      <c r="CF52" s="272"/>
      <c r="CG52" s="271"/>
      <c r="CH52" s="271"/>
      <c r="CI52" s="273"/>
      <c r="CJ52" s="273"/>
      <c r="CK52" s="270"/>
      <c r="CL52" s="270"/>
      <c r="CM52" s="163"/>
      <c r="CN52" s="69">
        <f t="shared" si="4"/>
        <v>0</v>
      </c>
      <c r="CO52" s="70"/>
    </row>
    <row r="53" spans="2:93" ht="12.95" customHeight="1" x14ac:dyDescent="0.25">
      <c r="B53" s="96" t="s">
        <v>356</v>
      </c>
      <c r="C53" s="65"/>
      <c r="D53" s="66"/>
      <c r="E53" s="66"/>
      <c r="F53" s="66"/>
      <c r="G53" s="67"/>
      <c r="H53" s="66"/>
      <c r="I53" s="66"/>
      <c r="J53" s="68"/>
      <c r="K53" s="68"/>
      <c r="L53" s="270"/>
      <c r="M53" s="270"/>
      <c r="N53" s="42"/>
      <c r="O53" s="66"/>
      <c r="P53" s="66"/>
      <c r="Q53" s="66"/>
      <c r="R53" s="67"/>
      <c r="S53" s="66"/>
      <c r="T53" s="66"/>
      <c r="U53" s="68"/>
      <c r="V53" s="68"/>
      <c r="W53" s="270"/>
      <c r="X53" s="270"/>
      <c r="Y53" s="163"/>
      <c r="Z53" s="271"/>
      <c r="AA53" s="271"/>
      <c r="AB53" s="271"/>
      <c r="AC53" s="272"/>
      <c r="AD53" s="271"/>
      <c r="AE53" s="271"/>
      <c r="AF53" s="273"/>
      <c r="AG53" s="273"/>
      <c r="AH53" s="270"/>
      <c r="AI53" s="270"/>
      <c r="AJ53" s="163"/>
      <c r="AK53" s="271"/>
      <c r="AL53" s="271"/>
      <c r="AM53" s="271"/>
      <c r="AN53" s="272"/>
      <c r="AO53" s="271"/>
      <c r="AP53" s="271"/>
      <c r="AQ53" s="273"/>
      <c r="AR53" s="273"/>
      <c r="AS53" s="270"/>
      <c r="AT53" s="270"/>
      <c r="AU53" s="163"/>
      <c r="AV53" s="271"/>
      <c r="AW53" s="271"/>
      <c r="AX53" s="271"/>
      <c r="AY53" s="272"/>
      <c r="AZ53" s="271"/>
      <c r="BA53" s="271"/>
      <c r="BB53" s="273"/>
      <c r="BC53" s="273"/>
      <c r="BD53" s="270"/>
      <c r="BE53" s="270"/>
      <c r="BF53" s="163"/>
      <c r="BG53" s="271"/>
      <c r="BH53" s="271"/>
      <c r="BI53" s="271"/>
      <c r="BJ53" s="272"/>
      <c r="BK53" s="271"/>
      <c r="BL53" s="271"/>
      <c r="BM53" s="273"/>
      <c r="BN53" s="273"/>
      <c r="BO53" s="270"/>
      <c r="BP53" s="270"/>
      <c r="BQ53" s="163"/>
      <c r="BR53" s="271"/>
      <c r="BS53" s="271"/>
      <c r="BT53" s="271"/>
      <c r="BU53" s="272"/>
      <c r="BV53" s="271"/>
      <c r="BW53" s="271"/>
      <c r="BX53" s="273"/>
      <c r="BY53" s="273"/>
      <c r="BZ53" s="270"/>
      <c r="CA53" s="270"/>
      <c r="CB53" s="163"/>
      <c r="CC53" s="271"/>
      <c r="CD53" s="271"/>
      <c r="CE53" s="271"/>
      <c r="CF53" s="272"/>
      <c r="CG53" s="271"/>
      <c r="CH53" s="271"/>
      <c r="CI53" s="273"/>
      <c r="CJ53" s="273"/>
      <c r="CK53" s="270"/>
      <c r="CL53" s="270"/>
      <c r="CM53" s="163"/>
      <c r="CN53" s="69">
        <f t="shared" si="4"/>
        <v>0</v>
      </c>
      <c r="CO53" s="70"/>
    </row>
    <row r="54" spans="2:93" ht="12.95" customHeight="1" x14ac:dyDescent="0.25">
      <c r="B54" s="96" t="s">
        <v>357</v>
      </c>
      <c r="C54" s="65" t="s">
        <v>32</v>
      </c>
      <c r="D54" s="66"/>
      <c r="E54" s="66"/>
      <c r="F54" s="66"/>
      <c r="G54" s="67"/>
      <c r="H54" s="66"/>
      <c r="I54" s="66"/>
      <c r="J54" s="68"/>
      <c r="K54" s="68"/>
      <c r="L54" s="270"/>
      <c r="M54" s="270"/>
      <c r="N54" s="42"/>
      <c r="O54" s="66"/>
      <c r="P54" s="66"/>
      <c r="Q54" s="66"/>
      <c r="R54" s="67"/>
      <c r="S54" s="66"/>
      <c r="T54" s="66"/>
      <c r="U54" s="68"/>
      <c r="V54" s="68"/>
      <c r="W54" s="270"/>
      <c r="X54" s="270"/>
      <c r="Y54" s="163"/>
      <c r="Z54" s="271"/>
      <c r="AA54" s="271"/>
      <c r="AB54" s="271"/>
      <c r="AC54" s="272"/>
      <c r="AD54" s="271"/>
      <c r="AE54" s="271"/>
      <c r="AF54" s="273"/>
      <c r="AG54" s="273"/>
      <c r="AH54" s="270"/>
      <c r="AI54" s="270"/>
      <c r="AJ54" s="163"/>
      <c r="AK54" s="271"/>
      <c r="AL54" s="271"/>
      <c r="AM54" s="271"/>
      <c r="AN54" s="272"/>
      <c r="AO54" s="271"/>
      <c r="AP54" s="271"/>
      <c r="AQ54" s="273"/>
      <c r="AR54" s="273"/>
      <c r="AS54" s="270"/>
      <c r="AT54" s="270"/>
      <c r="AU54" s="163"/>
      <c r="AV54" s="271"/>
      <c r="AW54" s="271"/>
      <c r="AX54" s="271"/>
      <c r="AY54" s="272"/>
      <c r="AZ54" s="271"/>
      <c r="BA54" s="271"/>
      <c r="BB54" s="273"/>
      <c r="BC54" s="273"/>
      <c r="BD54" s="270"/>
      <c r="BE54" s="270"/>
      <c r="BF54" s="163"/>
      <c r="BG54" s="271"/>
      <c r="BH54" s="271"/>
      <c r="BI54" s="271"/>
      <c r="BJ54" s="272"/>
      <c r="BK54" s="271"/>
      <c r="BL54" s="271"/>
      <c r="BM54" s="273"/>
      <c r="BN54" s="273"/>
      <c r="BO54" s="270"/>
      <c r="BP54" s="270"/>
      <c r="BQ54" s="163"/>
      <c r="BR54" s="271"/>
      <c r="BS54" s="271"/>
      <c r="BT54" s="271"/>
      <c r="BU54" s="272"/>
      <c r="BV54" s="271"/>
      <c r="BW54" s="271"/>
      <c r="BX54" s="273"/>
      <c r="BY54" s="273"/>
      <c r="BZ54" s="270"/>
      <c r="CA54" s="270"/>
      <c r="CB54" s="163"/>
      <c r="CC54" s="271"/>
      <c r="CD54" s="271"/>
      <c r="CE54" s="271"/>
      <c r="CF54" s="272"/>
      <c r="CG54" s="271"/>
      <c r="CH54" s="271"/>
      <c r="CI54" s="273"/>
      <c r="CJ54" s="273"/>
      <c r="CK54" s="270"/>
      <c r="CL54" s="270"/>
      <c r="CM54" s="163"/>
      <c r="CN54" s="69">
        <f t="shared" si="4"/>
        <v>0</v>
      </c>
      <c r="CO54" s="70"/>
    </row>
    <row r="55" spans="2:93" ht="12.95" customHeight="1" x14ac:dyDescent="0.25">
      <c r="B55" s="95" t="s">
        <v>164</v>
      </c>
      <c r="C55" s="65"/>
      <c r="D55" s="66"/>
      <c r="E55" s="66"/>
      <c r="F55" s="66"/>
      <c r="G55" s="67"/>
      <c r="H55" s="66"/>
      <c r="I55" s="66"/>
      <c r="J55" s="68"/>
      <c r="K55" s="68"/>
      <c r="L55" s="270"/>
      <c r="M55" s="270"/>
      <c r="N55" s="42"/>
      <c r="O55" s="66"/>
      <c r="P55" s="66"/>
      <c r="Q55" s="66"/>
      <c r="R55" s="67"/>
      <c r="S55" s="66"/>
      <c r="T55" s="66"/>
      <c r="U55" s="68"/>
      <c r="V55" s="68"/>
      <c r="W55" s="270"/>
      <c r="X55" s="270"/>
      <c r="Y55" s="163"/>
      <c r="Z55" s="271"/>
      <c r="AA55" s="271"/>
      <c r="AB55" s="271"/>
      <c r="AC55" s="272"/>
      <c r="AD55" s="271"/>
      <c r="AE55" s="271"/>
      <c r="AF55" s="273"/>
      <c r="AG55" s="273"/>
      <c r="AH55" s="270"/>
      <c r="AI55" s="270"/>
      <c r="AJ55" s="163"/>
      <c r="AK55" s="271"/>
      <c r="AL55" s="271"/>
      <c r="AM55" s="271"/>
      <c r="AN55" s="272"/>
      <c r="AO55" s="271"/>
      <c r="AP55" s="271"/>
      <c r="AQ55" s="273"/>
      <c r="AR55" s="273"/>
      <c r="AS55" s="270"/>
      <c r="AT55" s="270"/>
      <c r="AU55" s="163"/>
      <c r="AV55" s="271"/>
      <c r="AW55" s="271"/>
      <c r="AX55" s="271"/>
      <c r="AY55" s="272"/>
      <c r="AZ55" s="271"/>
      <c r="BA55" s="271"/>
      <c r="BB55" s="273"/>
      <c r="BC55" s="273"/>
      <c r="BD55" s="270"/>
      <c r="BE55" s="270"/>
      <c r="BF55" s="163"/>
      <c r="BG55" s="271"/>
      <c r="BH55" s="271"/>
      <c r="BI55" s="271"/>
      <c r="BJ55" s="272"/>
      <c r="BK55" s="271"/>
      <c r="BL55" s="271"/>
      <c r="BM55" s="273"/>
      <c r="BN55" s="273"/>
      <c r="BO55" s="270"/>
      <c r="BP55" s="270"/>
      <c r="BQ55" s="163"/>
      <c r="BR55" s="271"/>
      <c r="BS55" s="271"/>
      <c r="BT55" s="271"/>
      <c r="BU55" s="272"/>
      <c r="BV55" s="271"/>
      <c r="BW55" s="271"/>
      <c r="BX55" s="273"/>
      <c r="BY55" s="273"/>
      <c r="BZ55" s="270"/>
      <c r="CA55" s="270"/>
      <c r="CB55" s="163"/>
      <c r="CC55" s="271"/>
      <c r="CD55" s="271"/>
      <c r="CE55" s="271"/>
      <c r="CF55" s="272"/>
      <c r="CG55" s="271"/>
      <c r="CH55" s="271"/>
      <c r="CI55" s="273"/>
      <c r="CJ55" s="273"/>
      <c r="CK55" s="270"/>
      <c r="CL55" s="270"/>
      <c r="CM55" s="163"/>
      <c r="CN55" s="69">
        <f t="shared" si="4"/>
        <v>0</v>
      </c>
      <c r="CO55" s="70"/>
    </row>
    <row r="56" spans="2:93" ht="12.95" customHeight="1" x14ac:dyDescent="0.25">
      <c r="B56" s="91" t="s">
        <v>363</v>
      </c>
      <c r="C56" s="99"/>
      <c r="D56" s="35"/>
      <c r="E56" s="35"/>
      <c r="F56" s="35"/>
      <c r="G56" s="100"/>
      <c r="H56" s="101"/>
      <c r="I56" s="35"/>
      <c r="J56" s="102"/>
      <c r="K56" s="102"/>
      <c r="L56" s="103"/>
      <c r="M56" s="103"/>
      <c r="N56" s="30"/>
      <c r="O56" s="35"/>
      <c r="P56" s="35"/>
      <c r="Q56" s="35"/>
      <c r="R56" s="100"/>
      <c r="S56" s="35"/>
      <c r="T56" s="35"/>
      <c r="U56" s="102"/>
      <c r="V56" s="102"/>
      <c r="W56" s="103"/>
      <c r="X56" s="103"/>
      <c r="Y56" s="30"/>
      <c r="Z56" s="35"/>
      <c r="AA56" s="35"/>
      <c r="AB56" s="35"/>
      <c r="AC56" s="100"/>
      <c r="AD56" s="35"/>
      <c r="AE56" s="35"/>
      <c r="AF56" s="102"/>
      <c r="AG56" s="102"/>
      <c r="AH56" s="103"/>
      <c r="AI56" s="103"/>
      <c r="AJ56" s="30"/>
      <c r="AK56" s="35"/>
      <c r="AL56" s="35"/>
      <c r="AM56" s="35"/>
      <c r="AN56" s="100"/>
      <c r="AO56" s="35"/>
      <c r="AP56" s="35"/>
      <c r="AQ56" s="102"/>
      <c r="AR56" s="102"/>
      <c r="AS56" s="103"/>
      <c r="AT56" s="103"/>
      <c r="AU56" s="30"/>
      <c r="AV56" s="35"/>
      <c r="AW56" s="35"/>
      <c r="AX56" s="35"/>
      <c r="AY56" s="100"/>
      <c r="AZ56" s="35"/>
      <c r="BA56" s="35"/>
      <c r="BB56" s="102"/>
      <c r="BC56" s="102"/>
      <c r="BD56" s="103"/>
      <c r="BE56" s="103"/>
      <c r="BF56" s="30"/>
      <c r="BG56" s="35"/>
      <c r="BH56" s="35"/>
      <c r="BI56" s="35"/>
      <c r="BJ56" s="100"/>
      <c r="BK56" s="35"/>
      <c r="BL56" s="35"/>
      <c r="BM56" s="102"/>
      <c r="BN56" s="102"/>
      <c r="BO56" s="103"/>
      <c r="BP56" s="103"/>
      <c r="BQ56" s="30"/>
      <c r="BR56" s="35"/>
      <c r="BS56" s="35"/>
      <c r="BT56" s="35"/>
      <c r="BU56" s="100"/>
      <c r="BV56" s="35"/>
      <c r="BW56" s="35"/>
      <c r="BX56" s="102"/>
      <c r="BY56" s="102"/>
      <c r="BZ56" s="103"/>
      <c r="CA56" s="103"/>
      <c r="CB56" s="30"/>
      <c r="CC56" s="35"/>
      <c r="CD56" s="35"/>
      <c r="CE56" s="35"/>
      <c r="CF56" s="100"/>
      <c r="CG56" s="35"/>
      <c r="CH56" s="35"/>
      <c r="CI56" s="102"/>
      <c r="CJ56" s="102"/>
      <c r="CK56" s="103"/>
      <c r="CL56" s="103"/>
      <c r="CM56" s="30"/>
      <c r="CN56" s="103"/>
      <c r="CO56" s="104"/>
    </row>
    <row r="57" spans="2:93" ht="43.15" customHeight="1" x14ac:dyDescent="0.25">
      <c r="B57" s="32" t="s">
        <v>350</v>
      </c>
      <c r="C57" s="65" t="s">
        <v>32</v>
      </c>
      <c r="D57" s="66"/>
      <c r="E57" s="66"/>
      <c r="F57" s="66"/>
      <c r="G57" s="67"/>
      <c r="H57" s="66"/>
      <c r="I57" s="66"/>
      <c r="J57" s="68"/>
      <c r="K57" s="68"/>
      <c r="L57" s="270"/>
      <c r="M57" s="270"/>
      <c r="N57" s="42"/>
      <c r="O57" s="66"/>
      <c r="P57" s="66"/>
      <c r="Q57" s="66"/>
      <c r="R57" s="67"/>
      <c r="S57" s="66"/>
      <c r="T57" s="66"/>
      <c r="U57" s="68"/>
      <c r="V57" s="68"/>
      <c r="W57" s="270"/>
      <c r="X57" s="270"/>
      <c r="Y57" s="163"/>
      <c r="Z57" s="271"/>
      <c r="AA57" s="271"/>
      <c r="AB57" s="271"/>
      <c r="AC57" s="272"/>
      <c r="AD57" s="271"/>
      <c r="AE57" s="271"/>
      <c r="AF57" s="273"/>
      <c r="AG57" s="273"/>
      <c r="AH57" s="270"/>
      <c r="AI57" s="270"/>
      <c r="AJ57" s="163"/>
      <c r="AK57" s="271"/>
      <c r="AL57" s="271"/>
      <c r="AM57" s="271"/>
      <c r="AN57" s="272"/>
      <c r="AO57" s="271"/>
      <c r="AP57" s="271"/>
      <c r="AQ57" s="273"/>
      <c r="AR57" s="273"/>
      <c r="AS57" s="270"/>
      <c r="AT57" s="270"/>
      <c r="AU57" s="163"/>
      <c r="AV57" s="271"/>
      <c r="AW57" s="271"/>
      <c r="AX57" s="271"/>
      <c r="AY57" s="272"/>
      <c r="AZ57" s="271"/>
      <c r="BA57" s="271"/>
      <c r="BB57" s="273"/>
      <c r="BC57" s="273"/>
      <c r="BD57" s="270"/>
      <c r="BE57" s="270"/>
      <c r="BF57" s="163"/>
      <c r="BG57" s="271"/>
      <c r="BH57" s="271"/>
      <c r="BI57" s="271"/>
      <c r="BJ57" s="272"/>
      <c r="BK57" s="271"/>
      <c r="BL57" s="271"/>
      <c r="BM57" s="273"/>
      <c r="BN57" s="273"/>
      <c r="BO57" s="270"/>
      <c r="BP57" s="270"/>
      <c r="BQ57" s="163"/>
      <c r="BR57" s="271"/>
      <c r="BS57" s="271"/>
      <c r="BT57" s="271"/>
      <c r="BU57" s="272"/>
      <c r="BV57" s="271"/>
      <c r="BW57" s="271"/>
      <c r="BX57" s="273"/>
      <c r="BY57" s="273"/>
      <c r="BZ57" s="270"/>
      <c r="CA57" s="270"/>
      <c r="CB57" s="163"/>
      <c r="CC57" s="271"/>
      <c r="CD57" s="271"/>
      <c r="CE57" s="271"/>
      <c r="CF57" s="272"/>
      <c r="CG57" s="271"/>
      <c r="CH57" s="271"/>
      <c r="CI57" s="273"/>
      <c r="CJ57" s="273"/>
      <c r="CK57" s="270"/>
      <c r="CL57" s="270"/>
      <c r="CM57" s="163"/>
      <c r="CN57" s="69">
        <f t="shared" ref="CN57:CN63" si="5">M57+X57+AI57+AT57+BE57+BP57+CA57+CL57</f>
        <v>0</v>
      </c>
      <c r="CO57" s="70"/>
    </row>
    <row r="58" spans="2:93" ht="51.6" customHeight="1" x14ac:dyDescent="0.25">
      <c r="B58" s="32" t="s">
        <v>351</v>
      </c>
      <c r="C58" s="65" t="s">
        <v>32</v>
      </c>
      <c r="D58" s="66"/>
      <c r="E58" s="66"/>
      <c r="F58" s="66"/>
      <c r="G58" s="67"/>
      <c r="H58" s="66"/>
      <c r="I58" s="66"/>
      <c r="J58" s="68"/>
      <c r="K58" s="68"/>
      <c r="L58" s="270"/>
      <c r="M58" s="270"/>
      <c r="N58" s="42"/>
      <c r="O58" s="66"/>
      <c r="P58" s="66"/>
      <c r="Q58" s="66"/>
      <c r="R58" s="67"/>
      <c r="S58" s="66"/>
      <c r="T58" s="66"/>
      <c r="U58" s="68"/>
      <c r="V58" s="68"/>
      <c r="W58" s="270"/>
      <c r="X58" s="270"/>
      <c r="Y58" s="163"/>
      <c r="Z58" s="271"/>
      <c r="AA58" s="271"/>
      <c r="AB58" s="271"/>
      <c r="AC58" s="272"/>
      <c r="AD58" s="271"/>
      <c r="AE58" s="271"/>
      <c r="AF58" s="273"/>
      <c r="AG58" s="273"/>
      <c r="AH58" s="270"/>
      <c r="AI58" s="270"/>
      <c r="AJ58" s="163"/>
      <c r="AK58" s="271"/>
      <c r="AL58" s="271"/>
      <c r="AM58" s="271"/>
      <c r="AN58" s="272"/>
      <c r="AO58" s="271"/>
      <c r="AP58" s="271"/>
      <c r="AQ58" s="273"/>
      <c r="AR58" s="273"/>
      <c r="AS58" s="270"/>
      <c r="AT58" s="270"/>
      <c r="AU58" s="163"/>
      <c r="AV58" s="271"/>
      <c r="AW58" s="271"/>
      <c r="AX58" s="271"/>
      <c r="AY58" s="272"/>
      <c r="AZ58" s="271"/>
      <c r="BA58" s="271"/>
      <c r="BB58" s="273"/>
      <c r="BC58" s="273"/>
      <c r="BD58" s="270"/>
      <c r="BE58" s="270"/>
      <c r="BF58" s="163"/>
      <c r="BG58" s="271"/>
      <c r="BH58" s="271"/>
      <c r="BI58" s="271"/>
      <c r="BJ58" s="272"/>
      <c r="BK58" s="271"/>
      <c r="BL58" s="271"/>
      <c r="BM58" s="273"/>
      <c r="BN58" s="273"/>
      <c r="BO58" s="270"/>
      <c r="BP58" s="270"/>
      <c r="BQ58" s="163"/>
      <c r="BR58" s="271"/>
      <c r="BS58" s="271"/>
      <c r="BT58" s="271"/>
      <c r="BU58" s="272"/>
      <c r="BV58" s="271"/>
      <c r="BW58" s="271"/>
      <c r="BX58" s="273"/>
      <c r="BY58" s="273"/>
      <c r="BZ58" s="270"/>
      <c r="CA58" s="270"/>
      <c r="CB58" s="163"/>
      <c r="CC58" s="271"/>
      <c r="CD58" s="271"/>
      <c r="CE58" s="271"/>
      <c r="CF58" s="272"/>
      <c r="CG58" s="271"/>
      <c r="CH58" s="271"/>
      <c r="CI58" s="273"/>
      <c r="CJ58" s="273"/>
      <c r="CK58" s="270"/>
      <c r="CL58" s="270"/>
      <c r="CM58" s="163"/>
      <c r="CN58" s="69">
        <f t="shared" si="5"/>
        <v>0</v>
      </c>
      <c r="CO58" s="70"/>
    </row>
    <row r="59" spans="2:93" x14ac:dyDescent="0.25">
      <c r="B59" s="95" t="s">
        <v>164</v>
      </c>
      <c r="C59" s="65"/>
      <c r="D59" s="66"/>
      <c r="E59" s="66"/>
      <c r="F59" s="66"/>
      <c r="G59" s="67"/>
      <c r="H59" s="66"/>
      <c r="I59" s="66"/>
      <c r="J59" s="68"/>
      <c r="K59" s="68"/>
      <c r="L59" s="270"/>
      <c r="M59" s="270"/>
      <c r="N59" s="42"/>
      <c r="O59" s="66"/>
      <c r="P59" s="66"/>
      <c r="Q59" s="66"/>
      <c r="R59" s="67"/>
      <c r="S59" s="66"/>
      <c r="T59" s="66"/>
      <c r="U59" s="68"/>
      <c r="V59" s="68"/>
      <c r="W59" s="270"/>
      <c r="X59" s="270"/>
      <c r="Y59" s="163"/>
      <c r="Z59" s="271"/>
      <c r="AA59" s="271"/>
      <c r="AB59" s="271"/>
      <c r="AC59" s="272"/>
      <c r="AD59" s="271"/>
      <c r="AE59" s="271"/>
      <c r="AF59" s="273"/>
      <c r="AG59" s="273"/>
      <c r="AH59" s="270"/>
      <c r="AI59" s="270"/>
      <c r="AJ59" s="163"/>
      <c r="AK59" s="271"/>
      <c r="AL59" s="271"/>
      <c r="AM59" s="271"/>
      <c r="AN59" s="272"/>
      <c r="AO59" s="271"/>
      <c r="AP59" s="271"/>
      <c r="AQ59" s="273"/>
      <c r="AR59" s="273"/>
      <c r="AS59" s="270"/>
      <c r="AT59" s="270"/>
      <c r="AU59" s="163"/>
      <c r="AV59" s="271"/>
      <c r="AW59" s="271"/>
      <c r="AX59" s="271"/>
      <c r="AY59" s="272"/>
      <c r="AZ59" s="271"/>
      <c r="BA59" s="271"/>
      <c r="BB59" s="273"/>
      <c r="BC59" s="273"/>
      <c r="BD59" s="270"/>
      <c r="BE59" s="270"/>
      <c r="BF59" s="163"/>
      <c r="BG59" s="271"/>
      <c r="BH59" s="271"/>
      <c r="BI59" s="271"/>
      <c r="BJ59" s="272"/>
      <c r="BK59" s="271"/>
      <c r="BL59" s="271"/>
      <c r="BM59" s="273"/>
      <c r="BN59" s="273"/>
      <c r="BO59" s="270"/>
      <c r="BP59" s="270"/>
      <c r="BQ59" s="163"/>
      <c r="BR59" s="271"/>
      <c r="BS59" s="271"/>
      <c r="BT59" s="271"/>
      <c r="BU59" s="272"/>
      <c r="BV59" s="271"/>
      <c r="BW59" s="271"/>
      <c r="BX59" s="273"/>
      <c r="BY59" s="273"/>
      <c r="BZ59" s="270"/>
      <c r="CA59" s="270"/>
      <c r="CB59" s="163"/>
      <c r="CC59" s="271"/>
      <c r="CD59" s="271"/>
      <c r="CE59" s="271"/>
      <c r="CF59" s="272"/>
      <c r="CG59" s="271"/>
      <c r="CH59" s="271"/>
      <c r="CI59" s="273"/>
      <c r="CJ59" s="273"/>
      <c r="CK59" s="270"/>
      <c r="CL59" s="270"/>
      <c r="CM59" s="163"/>
      <c r="CN59" s="69">
        <f t="shared" si="5"/>
        <v>0</v>
      </c>
      <c r="CO59" s="70"/>
    </row>
    <row r="60" spans="2:93" ht="36" x14ac:dyDescent="0.25">
      <c r="B60" s="32" t="s">
        <v>352</v>
      </c>
      <c r="C60" s="65" t="s">
        <v>32</v>
      </c>
      <c r="D60" s="66"/>
      <c r="E60" s="66"/>
      <c r="F60" s="66"/>
      <c r="G60" s="67"/>
      <c r="H60" s="66"/>
      <c r="I60" s="66"/>
      <c r="J60" s="68"/>
      <c r="K60" s="68"/>
      <c r="L60" s="270"/>
      <c r="M60" s="270"/>
      <c r="N60" s="42"/>
      <c r="O60" s="66"/>
      <c r="P60" s="66"/>
      <c r="Q60" s="66"/>
      <c r="R60" s="67"/>
      <c r="S60" s="66"/>
      <c r="T60" s="66"/>
      <c r="U60" s="68"/>
      <c r="V60" s="68"/>
      <c r="W60" s="270"/>
      <c r="X60" s="270"/>
      <c r="Y60" s="163"/>
      <c r="Z60" s="271"/>
      <c r="AA60" s="271"/>
      <c r="AB60" s="271"/>
      <c r="AC60" s="272"/>
      <c r="AD60" s="271"/>
      <c r="AE60" s="271"/>
      <c r="AF60" s="273"/>
      <c r="AG60" s="273"/>
      <c r="AH60" s="270"/>
      <c r="AI60" s="270"/>
      <c r="AJ60" s="163"/>
      <c r="AK60" s="271"/>
      <c r="AL60" s="271"/>
      <c r="AM60" s="271"/>
      <c r="AN60" s="272"/>
      <c r="AO60" s="271"/>
      <c r="AP60" s="271"/>
      <c r="AQ60" s="273"/>
      <c r="AR60" s="273"/>
      <c r="AS60" s="270"/>
      <c r="AT60" s="270"/>
      <c r="AU60" s="163"/>
      <c r="AV60" s="271"/>
      <c r="AW60" s="271"/>
      <c r="AX60" s="271"/>
      <c r="AY60" s="272"/>
      <c r="AZ60" s="271"/>
      <c r="BA60" s="271"/>
      <c r="BB60" s="273"/>
      <c r="BC60" s="273"/>
      <c r="BD60" s="270"/>
      <c r="BE60" s="270"/>
      <c r="BF60" s="163"/>
      <c r="BG60" s="271"/>
      <c r="BH60" s="271"/>
      <c r="BI60" s="271"/>
      <c r="BJ60" s="272"/>
      <c r="BK60" s="271"/>
      <c r="BL60" s="271"/>
      <c r="BM60" s="273"/>
      <c r="BN60" s="273"/>
      <c r="BO60" s="270"/>
      <c r="BP60" s="270"/>
      <c r="BQ60" s="163"/>
      <c r="BR60" s="271"/>
      <c r="BS60" s="271"/>
      <c r="BT60" s="271"/>
      <c r="BU60" s="272"/>
      <c r="BV60" s="271"/>
      <c r="BW60" s="271"/>
      <c r="BX60" s="273"/>
      <c r="BY60" s="273"/>
      <c r="BZ60" s="270"/>
      <c r="CA60" s="270"/>
      <c r="CB60" s="163"/>
      <c r="CC60" s="271"/>
      <c r="CD60" s="271"/>
      <c r="CE60" s="271"/>
      <c r="CF60" s="272"/>
      <c r="CG60" s="271"/>
      <c r="CH60" s="271"/>
      <c r="CI60" s="273"/>
      <c r="CJ60" s="273"/>
      <c r="CK60" s="270"/>
      <c r="CL60" s="270"/>
      <c r="CM60" s="163"/>
      <c r="CN60" s="69">
        <f t="shared" si="5"/>
        <v>0</v>
      </c>
      <c r="CO60" s="70"/>
    </row>
    <row r="61" spans="2:93" ht="50.45" customHeight="1" x14ac:dyDescent="0.25">
      <c r="B61" s="32" t="s">
        <v>353</v>
      </c>
      <c r="C61" s="65" t="s">
        <v>32</v>
      </c>
      <c r="D61" s="66"/>
      <c r="E61" s="66"/>
      <c r="F61" s="66"/>
      <c r="G61" s="67"/>
      <c r="H61" s="66"/>
      <c r="I61" s="66"/>
      <c r="J61" s="68"/>
      <c r="K61" s="68"/>
      <c r="L61" s="270"/>
      <c r="M61" s="270"/>
      <c r="N61" s="42"/>
      <c r="O61" s="66"/>
      <c r="P61" s="66"/>
      <c r="Q61" s="66"/>
      <c r="R61" s="67"/>
      <c r="S61" s="66"/>
      <c r="T61" s="66"/>
      <c r="U61" s="68"/>
      <c r="V61" s="68"/>
      <c r="W61" s="270"/>
      <c r="X61" s="270"/>
      <c r="Y61" s="163"/>
      <c r="Z61" s="271"/>
      <c r="AA61" s="271"/>
      <c r="AB61" s="271"/>
      <c r="AC61" s="272"/>
      <c r="AD61" s="271"/>
      <c r="AE61" s="271"/>
      <c r="AF61" s="273"/>
      <c r="AG61" s="273"/>
      <c r="AH61" s="270"/>
      <c r="AI61" s="270"/>
      <c r="AJ61" s="163"/>
      <c r="AK61" s="271"/>
      <c r="AL61" s="271"/>
      <c r="AM61" s="271"/>
      <c r="AN61" s="272"/>
      <c r="AO61" s="271"/>
      <c r="AP61" s="271"/>
      <c r="AQ61" s="273"/>
      <c r="AR61" s="273"/>
      <c r="AS61" s="270"/>
      <c r="AT61" s="270"/>
      <c r="AU61" s="163"/>
      <c r="AV61" s="271"/>
      <c r="AW61" s="271"/>
      <c r="AX61" s="271"/>
      <c r="AY61" s="272"/>
      <c r="AZ61" s="271"/>
      <c r="BA61" s="271"/>
      <c r="BB61" s="273"/>
      <c r="BC61" s="273"/>
      <c r="BD61" s="270"/>
      <c r="BE61" s="270"/>
      <c r="BF61" s="163"/>
      <c r="BG61" s="271"/>
      <c r="BH61" s="271"/>
      <c r="BI61" s="271"/>
      <c r="BJ61" s="272"/>
      <c r="BK61" s="271"/>
      <c r="BL61" s="271"/>
      <c r="BM61" s="273"/>
      <c r="BN61" s="273"/>
      <c r="BO61" s="270"/>
      <c r="BP61" s="270"/>
      <c r="BQ61" s="163"/>
      <c r="BR61" s="271"/>
      <c r="BS61" s="271"/>
      <c r="BT61" s="271"/>
      <c r="BU61" s="272"/>
      <c r="BV61" s="271"/>
      <c r="BW61" s="271"/>
      <c r="BX61" s="273"/>
      <c r="BY61" s="273"/>
      <c r="BZ61" s="270"/>
      <c r="CA61" s="270"/>
      <c r="CB61" s="163"/>
      <c r="CC61" s="271"/>
      <c r="CD61" s="271"/>
      <c r="CE61" s="271"/>
      <c r="CF61" s="272"/>
      <c r="CG61" s="271"/>
      <c r="CH61" s="271"/>
      <c r="CI61" s="273"/>
      <c r="CJ61" s="273"/>
      <c r="CK61" s="270"/>
      <c r="CL61" s="270"/>
      <c r="CM61" s="163"/>
      <c r="CN61" s="69">
        <f t="shared" si="5"/>
        <v>0</v>
      </c>
      <c r="CO61" s="70"/>
    </row>
    <row r="62" spans="2:93" ht="39" customHeight="1" x14ac:dyDescent="0.25">
      <c r="B62" s="32" t="s">
        <v>354</v>
      </c>
      <c r="C62" s="65" t="s">
        <v>32</v>
      </c>
      <c r="D62" s="66"/>
      <c r="E62" s="66"/>
      <c r="F62" s="66"/>
      <c r="G62" s="67"/>
      <c r="H62" s="66"/>
      <c r="I62" s="66"/>
      <c r="J62" s="68"/>
      <c r="K62" s="68"/>
      <c r="L62" s="270"/>
      <c r="M62" s="270"/>
      <c r="N62" s="42"/>
      <c r="O62" s="66"/>
      <c r="P62" s="66"/>
      <c r="Q62" s="66"/>
      <c r="R62" s="67"/>
      <c r="S62" s="66"/>
      <c r="T62" s="66"/>
      <c r="U62" s="68"/>
      <c r="V62" s="68"/>
      <c r="W62" s="270"/>
      <c r="X62" s="270"/>
      <c r="Y62" s="163"/>
      <c r="Z62" s="271"/>
      <c r="AA62" s="271"/>
      <c r="AB62" s="271"/>
      <c r="AC62" s="272"/>
      <c r="AD62" s="271"/>
      <c r="AE62" s="271"/>
      <c r="AF62" s="273"/>
      <c r="AG62" s="273"/>
      <c r="AH62" s="270"/>
      <c r="AI62" s="270"/>
      <c r="AJ62" s="163"/>
      <c r="AK62" s="271"/>
      <c r="AL62" s="271"/>
      <c r="AM62" s="271"/>
      <c r="AN62" s="272"/>
      <c r="AO62" s="271"/>
      <c r="AP62" s="271"/>
      <c r="AQ62" s="273"/>
      <c r="AR62" s="273"/>
      <c r="AS62" s="270"/>
      <c r="AT62" s="270"/>
      <c r="AU62" s="163"/>
      <c r="AV62" s="271"/>
      <c r="AW62" s="271"/>
      <c r="AX62" s="271"/>
      <c r="AY62" s="272"/>
      <c r="AZ62" s="271"/>
      <c r="BA62" s="271"/>
      <c r="BB62" s="273"/>
      <c r="BC62" s="273"/>
      <c r="BD62" s="270"/>
      <c r="BE62" s="270"/>
      <c r="BF62" s="163"/>
      <c r="BG62" s="271"/>
      <c r="BH62" s="271"/>
      <c r="BI62" s="271"/>
      <c r="BJ62" s="272"/>
      <c r="BK62" s="271"/>
      <c r="BL62" s="271"/>
      <c r="BM62" s="273"/>
      <c r="BN62" s="273"/>
      <c r="BO62" s="270"/>
      <c r="BP62" s="270"/>
      <c r="BQ62" s="163"/>
      <c r="BR62" s="271"/>
      <c r="BS62" s="271"/>
      <c r="BT62" s="271"/>
      <c r="BU62" s="272"/>
      <c r="BV62" s="271"/>
      <c r="BW62" s="271"/>
      <c r="BX62" s="273"/>
      <c r="BY62" s="273"/>
      <c r="BZ62" s="270"/>
      <c r="CA62" s="270"/>
      <c r="CB62" s="163"/>
      <c r="CC62" s="271"/>
      <c r="CD62" s="271"/>
      <c r="CE62" s="271"/>
      <c r="CF62" s="272"/>
      <c r="CG62" s="271"/>
      <c r="CH62" s="271"/>
      <c r="CI62" s="273"/>
      <c r="CJ62" s="273"/>
      <c r="CK62" s="270"/>
      <c r="CL62" s="270"/>
      <c r="CM62" s="163"/>
      <c r="CN62" s="69">
        <f t="shared" si="5"/>
        <v>0</v>
      </c>
      <c r="CO62" s="70"/>
    </row>
    <row r="63" spans="2:93" x14ac:dyDescent="0.25">
      <c r="B63" s="95" t="s">
        <v>164</v>
      </c>
      <c r="C63" s="65" t="s">
        <v>32</v>
      </c>
      <c r="D63" s="66"/>
      <c r="E63" s="66"/>
      <c r="F63" s="66"/>
      <c r="G63" s="67"/>
      <c r="H63" s="66"/>
      <c r="I63" s="66"/>
      <c r="J63" s="68"/>
      <c r="K63" s="68"/>
      <c r="L63" s="270"/>
      <c r="M63" s="270"/>
      <c r="N63" s="42"/>
      <c r="O63" s="66"/>
      <c r="P63" s="66"/>
      <c r="Q63" s="66"/>
      <c r="R63" s="67"/>
      <c r="S63" s="66"/>
      <c r="T63" s="66"/>
      <c r="U63" s="68"/>
      <c r="V63" s="68"/>
      <c r="W63" s="270"/>
      <c r="X63" s="270"/>
      <c r="Y63" s="163"/>
      <c r="Z63" s="271"/>
      <c r="AA63" s="271"/>
      <c r="AB63" s="271"/>
      <c r="AC63" s="272"/>
      <c r="AD63" s="271"/>
      <c r="AE63" s="271"/>
      <c r="AF63" s="273"/>
      <c r="AG63" s="273"/>
      <c r="AH63" s="270"/>
      <c r="AI63" s="270"/>
      <c r="AJ63" s="163"/>
      <c r="AK63" s="271"/>
      <c r="AL63" s="271"/>
      <c r="AM63" s="271"/>
      <c r="AN63" s="272"/>
      <c r="AO63" s="271"/>
      <c r="AP63" s="271"/>
      <c r="AQ63" s="273"/>
      <c r="AR63" s="273"/>
      <c r="AS63" s="270"/>
      <c r="AT63" s="270"/>
      <c r="AU63" s="163"/>
      <c r="AV63" s="271"/>
      <c r="AW63" s="271"/>
      <c r="AX63" s="271"/>
      <c r="AY63" s="272"/>
      <c r="AZ63" s="271"/>
      <c r="BA63" s="271"/>
      <c r="BB63" s="273"/>
      <c r="BC63" s="273"/>
      <c r="BD63" s="270"/>
      <c r="BE63" s="270"/>
      <c r="BF63" s="163"/>
      <c r="BG63" s="271"/>
      <c r="BH63" s="271"/>
      <c r="BI63" s="271"/>
      <c r="BJ63" s="272"/>
      <c r="BK63" s="271"/>
      <c r="BL63" s="271"/>
      <c r="BM63" s="273"/>
      <c r="BN63" s="273"/>
      <c r="BO63" s="270"/>
      <c r="BP63" s="270"/>
      <c r="BQ63" s="163"/>
      <c r="BR63" s="271"/>
      <c r="BS63" s="271"/>
      <c r="BT63" s="271"/>
      <c r="BU63" s="272"/>
      <c r="BV63" s="271"/>
      <c r="BW63" s="271"/>
      <c r="BX63" s="273"/>
      <c r="BY63" s="273"/>
      <c r="BZ63" s="270"/>
      <c r="CA63" s="270"/>
      <c r="CB63" s="163"/>
      <c r="CC63" s="271"/>
      <c r="CD63" s="271"/>
      <c r="CE63" s="271"/>
      <c r="CF63" s="272"/>
      <c r="CG63" s="271"/>
      <c r="CH63" s="271"/>
      <c r="CI63" s="273"/>
      <c r="CJ63" s="273"/>
      <c r="CK63" s="270"/>
      <c r="CL63" s="270"/>
      <c r="CM63" s="163"/>
      <c r="CN63" s="69">
        <f t="shared" si="5"/>
        <v>0</v>
      </c>
      <c r="CO63" s="70"/>
    </row>
    <row r="64" spans="2:93" x14ac:dyDescent="0.25">
      <c r="B64" s="33" t="s">
        <v>33</v>
      </c>
      <c r="C64" s="43"/>
      <c r="D64" s="43"/>
      <c r="E64" s="43"/>
      <c r="F64" s="31"/>
      <c r="G64" s="71"/>
      <c r="H64" s="31"/>
      <c r="I64" s="31"/>
      <c r="J64" s="31"/>
      <c r="K64" s="72"/>
      <c r="L64" s="72"/>
      <c r="M64" s="73">
        <f>SUM(M21:M63)</f>
        <v>0</v>
      </c>
      <c r="N64" s="31"/>
      <c r="O64" s="31"/>
      <c r="P64" s="43"/>
      <c r="Q64" s="31"/>
      <c r="R64" s="71"/>
      <c r="S64" s="31"/>
      <c r="T64" s="31"/>
      <c r="U64" s="31"/>
      <c r="V64" s="72"/>
      <c r="W64" s="72"/>
      <c r="X64" s="73">
        <f>SUM(X21:X63)</f>
        <v>0</v>
      </c>
      <c r="Y64" s="31"/>
      <c r="Z64" s="31"/>
      <c r="AA64" s="43"/>
      <c r="AB64" s="31"/>
      <c r="AC64" s="71"/>
      <c r="AD64" s="31"/>
      <c r="AE64" s="31"/>
      <c r="AF64" s="31"/>
      <c r="AG64" s="72"/>
      <c r="AH64" s="72"/>
      <c r="AI64" s="73">
        <f>SUM(AI21:AI63)</f>
        <v>0</v>
      </c>
      <c r="AJ64" s="31"/>
      <c r="AK64" s="31"/>
      <c r="AL64" s="43"/>
      <c r="AM64" s="31"/>
      <c r="AN64" s="71"/>
      <c r="AO64" s="31"/>
      <c r="AP64" s="31"/>
      <c r="AQ64" s="31"/>
      <c r="AR64" s="72"/>
      <c r="AS64" s="72"/>
      <c r="AT64" s="73">
        <f>SUM(AT21:AT63)</f>
        <v>0</v>
      </c>
      <c r="AU64" s="31"/>
      <c r="AV64" s="31"/>
      <c r="AW64" s="43"/>
      <c r="AX64" s="31"/>
      <c r="AY64" s="71"/>
      <c r="AZ64" s="31"/>
      <c r="BA64" s="31"/>
      <c r="BB64" s="31"/>
      <c r="BC64" s="72"/>
      <c r="BD64" s="72"/>
      <c r="BE64" s="73">
        <f>SUM(BE21:BE63)</f>
        <v>0</v>
      </c>
      <c r="BF64" s="31"/>
      <c r="BG64" s="31"/>
      <c r="BH64" s="43"/>
      <c r="BI64" s="31"/>
      <c r="BJ64" s="71"/>
      <c r="BK64" s="31"/>
      <c r="BL64" s="31"/>
      <c r="BM64" s="31"/>
      <c r="BN64" s="72"/>
      <c r="BO64" s="72"/>
      <c r="BP64" s="73">
        <f>SUM(BP21:BP63)</f>
        <v>0</v>
      </c>
      <c r="BQ64" s="31"/>
      <c r="BR64" s="31"/>
      <c r="BS64" s="43"/>
      <c r="BT64" s="31"/>
      <c r="BU64" s="71"/>
      <c r="BV64" s="31"/>
      <c r="BW64" s="31"/>
      <c r="BX64" s="31"/>
      <c r="BY64" s="72"/>
      <c r="BZ64" s="72"/>
      <c r="CA64" s="73">
        <f>SUM(CA21:CA63)</f>
        <v>0</v>
      </c>
      <c r="CB64" s="31"/>
      <c r="CC64" s="31"/>
      <c r="CD64" s="43"/>
      <c r="CE64" s="31"/>
      <c r="CF64" s="71"/>
      <c r="CG64" s="31"/>
      <c r="CH64" s="31"/>
      <c r="CI64" s="31"/>
      <c r="CJ64" s="72"/>
      <c r="CK64" s="72"/>
      <c r="CL64" s="73">
        <f>SUM(CL21:CL63)</f>
        <v>0</v>
      </c>
      <c r="CM64" s="31"/>
      <c r="CN64" s="73">
        <f>SUM(CN21:CN63)</f>
        <v>0</v>
      </c>
      <c r="CO64" s="74" t="e">
        <f>+CN64/CD186</f>
        <v>#DIV/0!</v>
      </c>
    </row>
    <row r="66" spans="2:25" ht="21.75" customHeight="1" x14ac:dyDescent="0.25">
      <c r="B66" s="244" t="s">
        <v>83</v>
      </c>
      <c r="C66" s="245"/>
      <c r="D66" s="245"/>
      <c r="E66" s="245"/>
      <c r="F66" s="245"/>
      <c r="G66" s="245"/>
      <c r="H66" s="245"/>
      <c r="I66" s="245"/>
      <c r="J66" s="245"/>
      <c r="K66" s="245"/>
      <c r="L66" s="245"/>
      <c r="M66" s="245"/>
      <c r="N66" s="245"/>
      <c r="O66" s="245"/>
      <c r="P66" s="245"/>
      <c r="Q66" s="245"/>
      <c r="R66" s="245"/>
      <c r="S66" s="245"/>
      <c r="T66" s="245"/>
      <c r="U66" s="245"/>
      <c r="V66" s="245"/>
      <c r="W66" s="245"/>
      <c r="X66" s="245"/>
      <c r="Y66" s="246"/>
    </row>
    <row r="67" spans="2:25" ht="12" customHeight="1" x14ac:dyDescent="0.25">
      <c r="B67" s="223" t="s">
        <v>8</v>
      </c>
      <c r="C67" s="223"/>
      <c r="D67" s="223" t="s">
        <v>264</v>
      </c>
      <c r="E67" s="223" t="s">
        <v>293</v>
      </c>
      <c r="F67" s="223" t="s">
        <v>441</v>
      </c>
      <c r="G67" s="223" t="s">
        <v>372</v>
      </c>
      <c r="H67" s="223" t="s">
        <v>373</v>
      </c>
      <c r="I67" s="223" t="s">
        <v>365</v>
      </c>
      <c r="J67" s="223" t="s">
        <v>366</v>
      </c>
      <c r="K67" s="223" t="s">
        <v>367</v>
      </c>
      <c r="L67" s="223" t="s">
        <v>368</v>
      </c>
      <c r="M67" s="223" t="s">
        <v>369</v>
      </c>
      <c r="N67" s="223" t="s">
        <v>370</v>
      </c>
      <c r="O67" s="223" t="s">
        <v>371</v>
      </c>
      <c r="P67" s="221" t="s">
        <v>292</v>
      </c>
      <c r="Q67" s="222"/>
      <c r="R67" s="222"/>
      <c r="S67" s="224"/>
      <c r="T67" s="258" t="s">
        <v>442</v>
      </c>
      <c r="U67" s="259"/>
      <c r="V67" s="259"/>
      <c r="W67" s="260"/>
      <c r="X67" s="201" t="s">
        <v>1</v>
      </c>
      <c r="Y67" s="201" t="s">
        <v>9</v>
      </c>
    </row>
    <row r="68" spans="2:25" ht="25.5" customHeight="1" x14ac:dyDescent="0.25">
      <c r="B68" s="223"/>
      <c r="C68" s="223"/>
      <c r="D68" s="223"/>
      <c r="E68" s="223"/>
      <c r="F68" s="223"/>
      <c r="G68" s="223"/>
      <c r="H68" s="223"/>
      <c r="I68" s="223"/>
      <c r="J68" s="223"/>
      <c r="K68" s="223"/>
      <c r="L68" s="223"/>
      <c r="M68" s="223"/>
      <c r="N68" s="223"/>
      <c r="O68" s="223"/>
      <c r="P68" s="154" t="s">
        <v>403</v>
      </c>
      <c r="Q68" s="29" t="s">
        <v>111</v>
      </c>
      <c r="R68" s="29" t="s">
        <v>112</v>
      </c>
      <c r="S68" s="29" t="s">
        <v>430</v>
      </c>
      <c r="T68" s="154" t="s">
        <v>403</v>
      </c>
      <c r="U68" s="29" t="s">
        <v>111</v>
      </c>
      <c r="V68" s="29" t="s">
        <v>112</v>
      </c>
      <c r="W68" s="29" t="s">
        <v>430</v>
      </c>
      <c r="X68" s="202"/>
      <c r="Y68" s="202"/>
    </row>
    <row r="69" spans="2:25" x14ac:dyDescent="0.25">
      <c r="B69" s="32" t="s">
        <v>289</v>
      </c>
      <c r="C69" s="75" t="s">
        <v>157</v>
      </c>
      <c r="D69" s="62"/>
      <c r="E69" s="62"/>
      <c r="F69" s="62"/>
      <c r="G69" s="62"/>
      <c r="H69" s="62"/>
      <c r="I69" s="62"/>
      <c r="J69" s="62"/>
      <c r="K69" s="62"/>
      <c r="L69" s="62"/>
      <c r="M69" s="98"/>
      <c r="N69" s="98"/>
      <c r="O69" s="98"/>
      <c r="P69" s="62"/>
      <c r="Q69" s="62"/>
      <c r="R69" s="62"/>
      <c r="S69" s="98"/>
      <c r="T69" s="62"/>
      <c r="U69" s="62"/>
      <c r="V69" s="62"/>
      <c r="W69" s="98"/>
      <c r="X69" s="76">
        <f>P69*T69+Q69*U69+R69*V69+S69*W69</f>
        <v>0</v>
      </c>
      <c r="Y69" s="76"/>
    </row>
    <row r="70" spans="2:25" x14ac:dyDescent="0.25">
      <c r="B70" s="32" t="s">
        <v>290</v>
      </c>
      <c r="C70" s="77" t="s">
        <v>157</v>
      </c>
      <c r="D70" s="42"/>
      <c r="E70" s="42"/>
      <c r="F70" s="42"/>
      <c r="G70" s="42"/>
      <c r="H70" s="42"/>
      <c r="I70" s="42"/>
      <c r="J70" s="42"/>
      <c r="K70" s="42"/>
      <c r="L70" s="42"/>
      <c r="M70" s="42"/>
      <c r="N70" s="42"/>
      <c r="O70" s="42"/>
      <c r="P70" s="42"/>
      <c r="Q70" s="42"/>
      <c r="R70" s="42"/>
      <c r="S70" s="98"/>
      <c r="T70" s="42"/>
      <c r="U70" s="42"/>
      <c r="V70" s="42"/>
      <c r="W70" s="98"/>
      <c r="X70" s="76">
        <f t="shared" ref="X70:X100" si="6">P70*T70+Q70*U70+R70*V70+S70*W70</f>
        <v>0</v>
      </c>
      <c r="Y70" s="76"/>
    </row>
    <row r="71" spans="2:25" x14ac:dyDescent="0.25">
      <c r="B71" s="32" t="s">
        <v>294</v>
      </c>
      <c r="C71" s="75" t="s">
        <v>157</v>
      </c>
      <c r="D71" s="62"/>
      <c r="E71" s="62"/>
      <c r="F71" s="62"/>
      <c r="G71" s="62"/>
      <c r="H71" s="62"/>
      <c r="I71" s="62"/>
      <c r="J71" s="62"/>
      <c r="K71" s="62"/>
      <c r="L71" s="62"/>
      <c r="M71" s="98"/>
      <c r="N71" s="98"/>
      <c r="O71" s="98"/>
      <c r="P71" s="98"/>
      <c r="Q71" s="98"/>
      <c r="R71" s="98"/>
      <c r="S71" s="62"/>
      <c r="T71" s="98"/>
      <c r="U71" s="98"/>
      <c r="V71" s="98"/>
      <c r="W71" s="62"/>
      <c r="X71" s="76">
        <f t="shared" si="6"/>
        <v>0</v>
      </c>
      <c r="Y71" s="76"/>
    </row>
    <row r="72" spans="2:25" x14ac:dyDescent="0.25">
      <c r="B72" s="32" t="s">
        <v>295</v>
      </c>
      <c r="C72" s="77" t="s">
        <v>157</v>
      </c>
      <c r="D72" s="42"/>
      <c r="E72" s="42"/>
      <c r="F72" s="42"/>
      <c r="G72" s="42"/>
      <c r="H72" s="42"/>
      <c r="I72" s="42"/>
      <c r="J72" s="42"/>
      <c r="K72" s="42"/>
      <c r="L72" s="42"/>
      <c r="M72" s="42"/>
      <c r="N72" s="42"/>
      <c r="O72" s="42"/>
      <c r="P72" s="98"/>
      <c r="Q72" s="98"/>
      <c r="R72" s="98"/>
      <c r="S72" s="42"/>
      <c r="T72" s="98"/>
      <c r="U72" s="98"/>
      <c r="V72" s="98"/>
      <c r="W72" s="42"/>
      <c r="X72" s="76">
        <f t="shared" si="6"/>
        <v>0</v>
      </c>
      <c r="Y72" s="76"/>
    </row>
    <row r="73" spans="2:25" x14ac:dyDescent="0.25">
      <c r="B73" s="32" t="s">
        <v>289</v>
      </c>
      <c r="C73" s="75" t="s">
        <v>158</v>
      </c>
      <c r="D73" s="62"/>
      <c r="E73" s="62"/>
      <c r="F73" s="62"/>
      <c r="G73" s="62"/>
      <c r="H73" s="62"/>
      <c r="I73" s="62"/>
      <c r="J73" s="62"/>
      <c r="K73" s="62"/>
      <c r="L73" s="62"/>
      <c r="M73" s="98"/>
      <c r="N73" s="98"/>
      <c r="O73" s="98"/>
      <c r="P73" s="62"/>
      <c r="Q73" s="62"/>
      <c r="R73" s="62"/>
      <c r="S73" s="98"/>
      <c r="T73" s="62"/>
      <c r="U73" s="62"/>
      <c r="V73" s="62"/>
      <c r="W73" s="98"/>
      <c r="X73" s="76">
        <f t="shared" si="6"/>
        <v>0</v>
      </c>
      <c r="Y73" s="76"/>
    </row>
    <row r="74" spans="2:25" x14ac:dyDescent="0.25">
      <c r="B74" s="32" t="s">
        <v>290</v>
      </c>
      <c r="C74" s="77" t="s">
        <v>158</v>
      </c>
      <c r="D74" s="42"/>
      <c r="E74" s="42"/>
      <c r="F74" s="42"/>
      <c r="G74" s="42"/>
      <c r="H74" s="42"/>
      <c r="I74" s="42"/>
      <c r="J74" s="42"/>
      <c r="K74" s="42"/>
      <c r="L74" s="42"/>
      <c r="M74" s="42"/>
      <c r="N74" s="42"/>
      <c r="O74" s="42"/>
      <c r="P74" s="42"/>
      <c r="Q74" s="42"/>
      <c r="R74" s="42"/>
      <c r="S74" s="98"/>
      <c r="T74" s="42"/>
      <c r="U74" s="42"/>
      <c r="V74" s="42"/>
      <c r="W74" s="98"/>
      <c r="X74" s="76">
        <f t="shared" si="6"/>
        <v>0</v>
      </c>
      <c r="Y74" s="76"/>
    </row>
    <row r="75" spans="2:25" x14ac:dyDescent="0.25">
      <c r="B75" s="32" t="s">
        <v>294</v>
      </c>
      <c r="C75" s="75" t="s">
        <v>158</v>
      </c>
      <c r="D75" s="62"/>
      <c r="E75" s="62"/>
      <c r="F75" s="62"/>
      <c r="G75" s="62"/>
      <c r="H75" s="62"/>
      <c r="I75" s="62"/>
      <c r="J75" s="62"/>
      <c r="K75" s="62"/>
      <c r="L75" s="62"/>
      <c r="M75" s="98"/>
      <c r="N75" s="98"/>
      <c r="O75" s="98"/>
      <c r="P75" s="98"/>
      <c r="Q75" s="98"/>
      <c r="R75" s="98"/>
      <c r="S75" s="62"/>
      <c r="T75" s="98"/>
      <c r="U75" s="98"/>
      <c r="V75" s="98"/>
      <c r="W75" s="62"/>
      <c r="X75" s="76">
        <f t="shared" si="6"/>
        <v>0</v>
      </c>
      <c r="Y75" s="76"/>
    </row>
    <row r="76" spans="2:25" x14ac:dyDescent="0.25">
      <c r="B76" s="32" t="s">
        <v>295</v>
      </c>
      <c r="C76" s="77" t="s">
        <v>158</v>
      </c>
      <c r="D76" s="42"/>
      <c r="E76" s="42"/>
      <c r="F76" s="42"/>
      <c r="G76" s="42"/>
      <c r="H76" s="42"/>
      <c r="I76" s="42"/>
      <c r="J76" s="42"/>
      <c r="K76" s="42"/>
      <c r="L76" s="42"/>
      <c r="M76" s="42"/>
      <c r="N76" s="42"/>
      <c r="O76" s="42"/>
      <c r="P76" s="98"/>
      <c r="Q76" s="98"/>
      <c r="R76" s="98"/>
      <c r="S76" s="42"/>
      <c r="T76" s="98"/>
      <c r="U76" s="98"/>
      <c r="V76" s="98"/>
      <c r="W76" s="42"/>
      <c r="X76" s="76">
        <f t="shared" si="6"/>
        <v>0</v>
      </c>
      <c r="Y76" s="76"/>
    </row>
    <row r="77" spans="2:25" x14ac:dyDescent="0.25">
      <c r="B77" s="32" t="s">
        <v>289</v>
      </c>
      <c r="C77" s="75" t="s">
        <v>159</v>
      </c>
      <c r="D77" s="62"/>
      <c r="E77" s="62"/>
      <c r="F77" s="62"/>
      <c r="G77" s="62"/>
      <c r="H77" s="62"/>
      <c r="I77" s="62"/>
      <c r="J77" s="62"/>
      <c r="K77" s="62"/>
      <c r="L77" s="62"/>
      <c r="M77" s="98"/>
      <c r="N77" s="98"/>
      <c r="O77" s="98"/>
      <c r="P77" s="62"/>
      <c r="Q77" s="62"/>
      <c r="R77" s="62"/>
      <c r="S77" s="98"/>
      <c r="T77" s="62"/>
      <c r="U77" s="62"/>
      <c r="V77" s="62"/>
      <c r="W77" s="98"/>
      <c r="X77" s="76">
        <f t="shared" si="6"/>
        <v>0</v>
      </c>
      <c r="Y77" s="76"/>
    </row>
    <row r="78" spans="2:25" x14ac:dyDescent="0.25">
      <c r="B78" s="32" t="s">
        <v>290</v>
      </c>
      <c r="C78" s="77" t="s">
        <v>159</v>
      </c>
      <c r="D78" s="42"/>
      <c r="E78" s="42"/>
      <c r="F78" s="42"/>
      <c r="G78" s="42"/>
      <c r="H78" s="42"/>
      <c r="I78" s="42"/>
      <c r="J78" s="42"/>
      <c r="K78" s="42"/>
      <c r="L78" s="42"/>
      <c r="M78" s="42"/>
      <c r="N78" s="42"/>
      <c r="O78" s="42"/>
      <c r="P78" s="42"/>
      <c r="Q78" s="42"/>
      <c r="R78" s="42"/>
      <c r="S78" s="98"/>
      <c r="T78" s="42"/>
      <c r="U78" s="42"/>
      <c r="V78" s="42"/>
      <c r="W78" s="98"/>
      <c r="X78" s="76">
        <f t="shared" si="6"/>
        <v>0</v>
      </c>
      <c r="Y78" s="76"/>
    </row>
    <row r="79" spans="2:25" x14ac:dyDescent="0.25">
      <c r="B79" s="32" t="s">
        <v>294</v>
      </c>
      <c r="C79" s="75" t="s">
        <v>159</v>
      </c>
      <c r="D79" s="62"/>
      <c r="E79" s="62"/>
      <c r="F79" s="62"/>
      <c r="G79" s="62"/>
      <c r="H79" s="62"/>
      <c r="I79" s="62"/>
      <c r="J79" s="62"/>
      <c r="K79" s="62"/>
      <c r="L79" s="62"/>
      <c r="M79" s="98"/>
      <c r="N79" s="98"/>
      <c r="O79" s="98"/>
      <c r="P79" s="98"/>
      <c r="Q79" s="98"/>
      <c r="R79" s="98"/>
      <c r="S79" s="62"/>
      <c r="T79" s="98"/>
      <c r="U79" s="98"/>
      <c r="V79" s="98"/>
      <c r="W79" s="62"/>
      <c r="X79" s="76">
        <f t="shared" si="6"/>
        <v>0</v>
      </c>
      <c r="Y79" s="76"/>
    </row>
    <row r="80" spans="2:25" x14ac:dyDescent="0.25">
      <c r="B80" s="32" t="s">
        <v>295</v>
      </c>
      <c r="C80" s="77" t="s">
        <v>159</v>
      </c>
      <c r="D80" s="42"/>
      <c r="E80" s="42"/>
      <c r="F80" s="42"/>
      <c r="G80" s="42"/>
      <c r="H80" s="42"/>
      <c r="I80" s="42"/>
      <c r="J80" s="42"/>
      <c r="K80" s="42"/>
      <c r="L80" s="42"/>
      <c r="M80" s="42"/>
      <c r="N80" s="42"/>
      <c r="O80" s="42"/>
      <c r="P80" s="98"/>
      <c r="Q80" s="98"/>
      <c r="R80" s="98"/>
      <c r="S80" s="42"/>
      <c r="T80" s="98"/>
      <c r="U80" s="98"/>
      <c r="V80" s="98"/>
      <c r="W80" s="42"/>
      <c r="X80" s="76">
        <f t="shared" si="6"/>
        <v>0</v>
      </c>
      <c r="Y80" s="76"/>
    </row>
    <row r="81" spans="2:25" x14ac:dyDescent="0.25">
      <c r="B81" s="32" t="s">
        <v>289</v>
      </c>
      <c r="C81" s="75" t="s">
        <v>160</v>
      </c>
      <c r="D81" s="62"/>
      <c r="E81" s="62"/>
      <c r="F81" s="62"/>
      <c r="G81" s="62"/>
      <c r="H81" s="62"/>
      <c r="I81" s="62"/>
      <c r="J81" s="62"/>
      <c r="K81" s="62"/>
      <c r="L81" s="62"/>
      <c r="M81" s="98"/>
      <c r="N81" s="98"/>
      <c r="O81" s="98"/>
      <c r="P81" s="62"/>
      <c r="Q81" s="62"/>
      <c r="R81" s="62"/>
      <c r="S81" s="98"/>
      <c r="T81" s="62"/>
      <c r="U81" s="62"/>
      <c r="V81" s="62"/>
      <c r="W81" s="98"/>
      <c r="X81" s="76">
        <f t="shared" si="6"/>
        <v>0</v>
      </c>
      <c r="Y81" s="76"/>
    </row>
    <row r="82" spans="2:25" x14ac:dyDescent="0.25">
      <c r="B82" s="32" t="s">
        <v>290</v>
      </c>
      <c r="C82" s="77" t="s">
        <v>160</v>
      </c>
      <c r="D82" s="42"/>
      <c r="E82" s="42"/>
      <c r="F82" s="42"/>
      <c r="G82" s="42"/>
      <c r="H82" s="42"/>
      <c r="I82" s="42"/>
      <c r="J82" s="42"/>
      <c r="K82" s="42"/>
      <c r="L82" s="42"/>
      <c r="M82" s="42"/>
      <c r="N82" s="42"/>
      <c r="O82" s="42"/>
      <c r="P82" s="42"/>
      <c r="Q82" s="42"/>
      <c r="R82" s="42"/>
      <c r="S82" s="98"/>
      <c r="T82" s="42"/>
      <c r="U82" s="42"/>
      <c r="V82" s="42"/>
      <c r="W82" s="98"/>
      <c r="X82" s="76">
        <f t="shared" si="6"/>
        <v>0</v>
      </c>
      <c r="Y82" s="76"/>
    </row>
    <row r="83" spans="2:25" x14ac:dyDescent="0.25">
      <c r="B83" s="32" t="s">
        <v>294</v>
      </c>
      <c r="C83" s="75" t="s">
        <v>160</v>
      </c>
      <c r="D83" s="62"/>
      <c r="E83" s="62"/>
      <c r="F83" s="62"/>
      <c r="G83" s="62"/>
      <c r="H83" s="62"/>
      <c r="I83" s="62"/>
      <c r="J83" s="62"/>
      <c r="K83" s="62"/>
      <c r="L83" s="62"/>
      <c r="M83" s="98"/>
      <c r="N83" s="98"/>
      <c r="O83" s="98"/>
      <c r="P83" s="98"/>
      <c r="Q83" s="98"/>
      <c r="R83" s="98"/>
      <c r="S83" s="62"/>
      <c r="T83" s="98"/>
      <c r="U83" s="98"/>
      <c r="V83" s="98"/>
      <c r="W83" s="62"/>
      <c r="X83" s="76">
        <f t="shared" si="6"/>
        <v>0</v>
      </c>
      <c r="Y83" s="76"/>
    </row>
    <row r="84" spans="2:25" x14ac:dyDescent="0.25">
      <c r="B84" s="32" t="s">
        <v>295</v>
      </c>
      <c r="C84" s="77" t="s">
        <v>160</v>
      </c>
      <c r="D84" s="42"/>
      <c r="E84" s="42"/>
      <c r="F84" s="42"/>
      <c r="G84" s="42"/>
      <c r="H84" s="42"/>
      <c r="I84" s="42"/>
      <c r="J84" s="42"/>
      <c r="K84" s="42"/>
      <c r="L84" s="42"/>
      <c r="M84" s="42"/>
      <c r="N84" s="42"/>
      <c r="O84" s="42"/>
      <c r="P84" s="98"/>
      <c r="Q84" s="98"/>
      <c r="R84" s="98"/>
      <c r="S84" s="42"/>
      <c r="T84" s="98"/>
      <c r="U84" s="98"/>
      <c r="V84" s="98"/>
      <c r="W84" s="42"/>
      <c r="X84" s="76">
        <f t="shared" si="6"/>
        <v>0</v>
      </c>
      <c r="Y84" s="76"/>
    </row>
    <row r="85" spans="2:25" x14ac:dyDescent="0.25">
      <c r="B85" s="32" t="s">
        <v>289</v>
      </c>
      <c r="C85" s="75" t="s">
        <v>161</v>
      </c>
      <c r="D85" s="62"/>
      <c r="E85" s="62"/>
      <c r="F85" s="62"/>
      <c r="G85" s="62"/>
      <c r="H85" s="62"/>
      <c r="I85" s="62"/>
      <c r="J85" s="62"/>
      <c r="K85" s="62"/>
      <c r="L85" s="62"/>
      <c r="M85" s="98"/>
      <c r="N85" s="98"/>
      <c r="O85" s="98"/>
      <c r="P85" s="62"/>
      <c r="Q85" s="62"/>
      <c r="R85" s="62"/>
      <c r="S85" s="98"/>
      <c r="T85" s="62"/>
      <c r="U85" s="62"/>
      <c r="V85" s="62"/>
      <c r="W85" s="98"/>
      <c r="X85" s="76">
        <f t="shared" si="6"/>
        <v>0</v>
      </c>
      <c r="Y85" s="76"/>
    </row>
    <row r="86" spans="2:25" x14ac:dyDescent="0.25">
      <c r="B86" s="32" t="s">
        <v>290</v>
      </c>
      <c r="C86" s="77" t="s">
        <v>161</v>
      </c>
      <c r="D86" s="42"/>
      <c r="E86" s="42"/>
      <c r="F86" s="42"/>
      <c r="G86" s="42"/>
      <c r="H86" s="42"/>
      <c r="I86" s="42"/>
      <c r="J86" s="42"/>
      <c r="K86" s="42"/>
      <c r="L86" s="42"/>
      <c r="M86" s="42"/>
      <c r="N86" s="42"/>
      <c r="O86" s="42"/>
      <c r="P86" s="42"/>
      <c r="Q86" s="42"/>
      <c r="R86" s="42"/>
      <c r="S86" s="98"/>
      <c r="T86" s="42"/>
      <c r="U86" s="42"/>
      <c r="V86" s="42"/>
      <c r="W86" s="98"/>
      <c r="X86" s="76">
        <f t="shared" si="6"/>
        <v>0</v>
      </c>
      <c r="Y86" s="76"/>
    </row>
    <row r="87" spans="2:25" x14ac:dyDescent="0.25">
      <c r="B87" s="32" t="s">
        <v>294</v>
      </c>
      <c r="C87" s="75" t="s">
        <v>161</v>
      </c>
      <c r="D87" s="62"/>
      <c r="E87" s="62"/>
      <c r="F87" s="62"/>
      <c r="G87" s="62"/>
      <c r="H87" s="62"/>
      <c r="I87" s="62"/>
      <c r="J87" s="62"/>
      <c r="K87" s="62"/>
      <c r="L87" s="62"/>
      <c r="M87" s="98"/>
      <c r="N87" s="98"/>
      <c r="O87" s="98"/>
      <c r="P87" s="98"/>
      <c r="Q87" s="98"/>
      <c r="R87" s="98"/>
      <c r="S87" s="62"/>
      <c r="T87" s="98"/>
      <c r="U87" s="98"/>
      <c r="V87" s="98"/>
      <c r="W87" s="62"/>
      <c r="X87" s="76">
        <f t="shared" si="6"/>
        <v>0</v>
      </c>
      <c r="Y87" s="76"/>
    </row>
    <row r="88" spans="2:25" x14ac:dyDescent="0.25">
      <c r="B88" s="32" t="s">
        <v>295</v>
      </c>
      <c r="C88" s="77" t="s">
        <v>161</v>
      </c>
      <c r="D88" s="42"/>
      <c r="E88" s="42"/>
      <c r="F88" s="42"/>
      <c r="G88" s="42"/>
      <c r="H88" s="42"/>
      <c r="I88" s="42"/>
      <c r="J88" s="42"/>
      <c r="K88" s="42"/>
      <c r="L88" s="42"/>
      <c r="M88" s="42"/>
      <c r="N88" s="42"/>
      <c r="O88" s="42"/>
      <c r="P88" s="98"/>
      <c r="Q88" s="98"/>
      <c r="R88" s="98"/>
      <c r="S88" s="42"/>
      <c r="T88" s="98"/>
      <c r="U88" s="98"/>
      <c r="V88" s="98"/>
      <c r="W88" s="42"/>
      <c r="X88" s="76">
        <f t="shared" si="6"/>
        <v>0</v>
      </c>
      <c r="Y88" s="76"/>
    </row>
    <row r="89" spans="2:25" x14ac:dyDescent="0.25">
      <c r="B89" s="32" t="s">
        <v>289</v>
      </c>
      <c r="C89" s="75" t="s">
        <v>162</v>
      </c>
      <c r="D89" s="62"/>
      <c r="E89" s="62"/>
      <c r="F89" s="62"/>
      <c r="G89" s="62"/>
      <c r="H89" s="62"/>
      <c r="I89" s="62"/>
      <c r="J89" s="62"/>
      <c r="K89" s="62"/>
      <c r="L89" s="62"/>
      <c r="M89" s="98"/>
      <c r="N89" s="98"/>
      <c r="O89" s="98"/>
      <c r="P89" s="62"/>
      <c r="Q89" s="62"/>
      <c r="R89" s="62"/>
      <c r="S89" s="98"/>
      <c r="T89" s="62"/>
      <c r="U89" s="62"/>
      <c r="V89" s="62"/>
      <c r="W89" s="98"/>
      <c r="X89" s="76">
        <f t="shared" si="6"/>
        <v>0</v>
      </c>
      <c r="Y89" s="76"/>
    </row>
    <row r="90" spans="2:25" x14ac:dyDescent="0.25">
      <c r="B90" s="32" t="s">
        <v>290</v>
      </c>
      <c r="C90" s="77" t="s">
        <v>162</v>
      </c>
      <c r="D90" s="42"/>
      <c r="E90" s="42"/>
      <c r="F90" s="42"/>
      <c r="G90" s="42"/>
      <c r="H90" s="42"/>
      <c r="I90" s="42"/>
      <c r="J90" s="42"/>
      <c r="K90" s="42"/>
      <c r="L90" s="42"/>
      <c r="M90" s="42"/>
      <c r="N90" s="42"/>
      <c r="O90" s="42"/>
      <c r="P90" s="42"/>
      <c r="Q90" s="42"/>
      <c r="R90" s="42"/>
      <c r="S90" s="98"/>
      <c r="T90" s="42"/>
      <c r="U90" s="42"/>
      <c r="V90" s="42"/>
      <c r="W90" s="98"/>
      <c r="X90" s="76">
        <f t="shared" si="6"/>
        <v>0</v>
      </c>
      <c r="Y90" s="76"/>
    </row>
    <row r="91" spans="2:25" x14ac:dyDescent="0.25">
      <c r="B91" s="32" t="s">
        <v>294</v>
      </c>
      <c r="C91" s="75" t="s">
        <v>162</v>
      </c>
      <c r="D91" s="62"/>
      <c r="E91" s="62"/>
      <c r="F91" s="62"/>
      <c r="G91" s="62"/>
      <c r="H91" s="62"/>
      <c r="I91" s="62"/>
      <c r="J91" s="62"/>
      <c r="K91" s="62"/>
      <c r="L91" s="62"/>
      <c r="M91" s="98"/>
      <c r="N91" s="98"/>
      <c r="O91" s="98"/>
      <c r="P91" s="98"/>
      <c r="Q91" s="98"/>
      <c r="R91" s="98"/>
      <c r="S91" s="62"/>
      <c r="T91" s="98"/>
      <c r="U91" s="98"/>
      <c r="V91" s="98"/>
      <c r="W91" s="62"/>
      <c r="X91" s="76">
        <f t="shared" si="6"/>
        <v>0</v>
      </c>
      <c r="Y91" s="76"/>
    </row>
    <row r="92" spans="2:25" x14ac:dyDescent="0.25">
      <c r="B92" s="32" t="s">
        <v>295</v>
      </c>
      <c r="C92" s="77" t="s">
        <v>162</v>
      </c>
      <c r="D92" s="42"/>
      <c r="E92" s="42"/>
      <c r="F92" s="42"/>
      <c r="G92" s="42"/>
      <c r="H92" s="42"/>
      <c r="I92" s="42"/>
      <c r="J92" s="42"/>
      <c r="K92" s="42"/>
      <c r="L92" s="42"/>
      <c r="M92" s="42"/>
      <c r="N92" s="42"/>
      <c r="O92" s="42"/>
      <c r="P92" s="98"/>
      <c r="Q92" s="98"/>
      <c r="R92" s="98"/>
      <c r="S92" s="42"/>
      <c r="T92" s="98"/>
      <c r="U92" s="98"/>
      <c r="V92" s="98"/>
      <c r="W92" s="42"/>
      <c r="X92" s="76">
        <f t="shared" si="6"/>
        <v>0</v>
      </c>
      <c r="Y92" s="76"/>
    </row>
    <row r="93" spans="2:25" x14ac:dyDescent="0.25">
      <c r="B93" s="32" t="s">
        <v>289</v>
      </c>
      <c r="C93" s="75" t="s">
        <v>163</v>
      </c>
      <c r="D93" s="62"/>
      <c r="E93" s="62"/>
      <c r="F93" s="62"/>
      <c r="G93" s="62"/>
      <c r="H93" s="62"/>
      <c r="I93" s="62"/>
      <c r="J93" s="62"/>
      <c r="K93" s="62"/>
      <c r="L93" s="62"/>
      <c r="M93" s="98"/>
      <c r="N93" s="98"/>
      <c r="O93" s="98"/>
      <c r="P93" s="62"/>
      <c r="Q93" s="62"/>
      <c r="R93" s="62"/>
      <c r="S93" s="98"/>
      <c r="T93" s="62"/>
      <c r="U93" s="62"/>
      <c r="V93" s="62"/>
      <c r="W93" s="98"/>
      <c r="X93" s="76">
        <f t="shared" si="6"/>
        <v>0</v>
      </c>
      <c r="Y93" s="76"/>
    </row>
    <row r="94" spans="2:25" x14ac:dyDescent="0.25">
      <c r="B94" s="32" t="s">
        <v>290</v>
      </c>
      <c r="C94" s="77" t="s">
        <v>163</v>
      </c>
      <c r="D94" s="42"/>
      <c r="E94" s="42"/>
      <c r="F94" s="42"/>
      <c r="G94" s="42"/>
      <c r="H94" s="42"/>
      <c r="I94" s="42"/>
      <c r="J94" s="42"/>
      <c r="K94" s="42"/>
      <c r="L94" s="42"/>
      <c r="M94" s="42"/>
      <c r="N94" s="42"/>
      <c r="O94" s="42"/>
      <c r="P94" s="42"/>
      <c r="Q94" s="42"/>
      <c r="R94" s="42"/>
      <c r="S94" s="98"/>
      <c r="T94" s="42"/>
      <c r="U94" s="42"/>
      <c r="V94" s="42"/>
      <c r="W94" s="98"/>
      <c r="X94" s="76">
        <f t="shared" si="6"/>
        <v>0</v>
      </c>
      <c r="Y94" s="76"/>
    </row>
    <row r="95" spans="2:25" x14ac:dyDescent="0.25">
      <c r="B95" s="32" t="s">
        <v>294</v>
      </c>
      <c r="C95" s="75" t="s">
        <v>163</v>
      </c>
      <c r="D95" s="62"/>
      <c r="E95" s="62"/>
      <c r="F95" s="62"/>
      <c r="G95" s="62"/>
      <c r="H95" s="62"/>
      <c r="I95" s="62"/>
      <c r="J95" s="62"/>
      <c r="K95" s="62"/>
      <c r="L95" s="62"/>
      <c r="M95" s="98"/>
      <c r="N95" s="98"/>
      <c r="O95" s="98"/>
      <c r="P95" s="98"/>
      <c r="Q95" s="98"/>
      <c r="R95" s="98"/>
      <c r="S95" s="62"/>
      <c r="T95" s="98"/>
      <c r="U95" s="98"/>
      <c r="V95" s="98"/>
      <c r="W95" s="62"/>
      <c r="X95" s="76">
        <f t="shared" si="6"/>
        <v>0</v>
      </c>
      <c r="Y95" s="76"/>
    </row>
    <row r="96" spans="2:25" x14ac:dyDescent="0.25">
      <c r="B96" s="32" t="s">
        <v>295</v>
      </c>
      <c r="C96" s="77" t="s">
        <v>163</v>
      </c>
      <c r="D96" s="42"/>
      <c r="E96" s="42"/>
      <c r="F96" s="42"/>
      <c r="G96" s="42"/>
      <c r="H96" s="42"/>
      <c r="I96" s="42"/>
      <c r="J96" s="42"/>
      <c r="K96" s="42"/>
      <c r="L96" s="42"/>
      <c r="M96" s="42"/>
      <c r="N96" s="42"/>
      <c r="O96" s="42"/>
      <c r="P96" s="98"/>
      <c r="Q96" s="98"/>
      <c r="R96" s="98"/>
      <c r="S96" s="42"/>
      <c r="T96" s="98"/>
      <c r="U96" s="98"/>
      <c r="V96" s="98"/>
      <c r="W96" s="42"/>
      <c r="X96" s="76">
        <f t="shared" si="6"/>
        <v>0</v>
      </c>
      <c r="Y96" s="76"/>
    </row>
    <row r="97" spans="2:61" x14ac:dyDescent="0.25">
      <c r="B97" s="32" t="s">
        <v>289</v>
      </c>
      <c r="C97" s="75" t="s">
        <v>291</v>
      </c>
      <c r="D97" s="62"/>
      <c r="E97" s="62"/>
      <c r="F97" s="62"/>
      <c r="G97" s="62"/>
      <c r="H97" s="62"/>
      <c r="I97" s="62"/>
      <c r="J97" s="62"/>
      <c r="K97" s="62"/>
      <c r="L97" s="62"/>
      <c r="M97" s="98"/>
      <c r="N97" s="98"/>
      <c r="O97" s="98"/>
      <c r="P97" s="62"/>
      <c r="Q97" s="62"/>
      <c r="R97" s="62"/>
      <c r="S97" s="98"/>
      <c r="T97" s="62"/>
      <c r="U97" s="62"/>
      <c r="V97" s="62"/>
      <c r="W97" s="98"/>
      <c r="X97" s="76">
        <f t="shared" si="6"/>
        <v>0</v>
      </c>
      <c r="Y97" s="76"/>
    </row>
    <row r="98" spans="2:61" x14ac:dyDescent="0.25">
      <c r="B98" s="32" t="s">
        <v>290</v>
      </c>
      <c r="C98" s="77" t="s">
        <v>291</v>
      </c>
      <c r="D98" s="42"/>
      <c r="E98" s="42"/>
      <c r="F98" s="42"/>
      <c r="G98" s="42"/>
      <c r="H98" s="42"/>
      <c r="I98" s="42"/>
      <c r="J98" s="42"/>
      <c r="K98" s="42"/>
      <c r="L98" s="42"/>
      <c r="M98" s="42"/>
      <c r="N98" s="42"/>
      <c r="O98" s="42"/>
      <c r="P98" s="42"/>
      <c r="Q98" s="42"/>
      <c r="R98" s="42"/>
      <c r="S98" s="98"/>
      <c r="T98" s="42"/>
      <c r="U98" s="42"/>
      <c r="V98" s="42"/>
      <c r="W98" s="98"/>
      <c r="X98" s="76">
        <f t="shared" si="6"/>
        <v>0</v>
      </c>
      <c r="Y98" s="76"/>
    </row>
    <row r="99" spans="2:61" x14ac:dyDescent="0.25">
      <c r="B99" s="32" t="s">
        <v>294</v>
      </c>
      <c r="C99" s="75" t="s">
        <v>291</v>
      </c>
      <c r="D99" s="62"/>
      <c r="E99" s="62"/>
      <c r="F99" s="62"/>
      <c r="G99" s="62"/>
      <c r="H99" s="62"/>
      <c r="I99" s="62"/>
      <c r="J99" s="62"/>
      <c r="K99" s="62"/>
      <c r="L99" s="62"/>
      <c r="M99" s="98"/>
      <c r="N99" s="98"/>
      <c r="O99" s="98"/>
      <c r="P99" s="98"/>
      <c r="Q99" s="98"/>
      <c r="R99" s="98"/>
      <c r="S99" s="62"/>
      <c r="T99" s="98"/>
      <c r="U99" s="98"/>
      <c r="V99" s="98"/>
      <c r="W99" s="62"/>
      <c r="X99" s="76">
        <f t="shared" si="6"/>
        <v>0</v>
      </c>
      <c r="Y99" s="76"/>
    </row>
    <row r="100" spans="2:61" x14ac:dyDescent="0.25">
      <c r="B100" s="32" t="s">
        <v>295</v>
      </c>
      <c r="C100" s="77" t="s">
        <v>291</v>
      </c>
      <c r="D100" s="42"/>
      <c r="E100" s="42"/>
      <c r="F100" s="42"/>
      <c r="G100" s="42"/>
      <c r="H100" s="42"/>
      <c r="I100" s="42"/>
      <c r="J100" s="42"/>
      <c r="K100" s="42"/>
      <c r="L100" s="42"/>
      <c r="M100" s="42"/>
      <c r="N100" s="42"/>
      <c r="O100" s="42"/>
      <c r="P100" s="98"/>
      <c r="Q100" s="98"/>
      <c r="R100" s="98"/>
      <c r="S100" s="42"/>
      <c r="T100" s="98"/>
      <c r="U100" s="98"/>
      <c r="V100" s="98"/>
      <c r="W100" s="42"/>
      <c r="X100" s="76">
        <f t="shared" si="6"/>
        <v>0</v>
      </c>
      <c r="Y100" s="76"/>
    </row>
    <row r="101" spans="2:61" x14ac:dyDescent="0.25">
      <c r="B101" s="33" t="s">
        <v>86</v>
      </c>
      <c r="C101" s="33"/>
      <c r="D101" s="33"/>
      <c r="E101" s="33"/>
      <c r="F101" s="33"/>
      <c r="G101" s="33"/>
      <c r="H101" s="33"/>
      <c r="I101" s="33"/>
      <c r="J101" s="33"/>
      <c r="K101" s="33"/>
      <c r="L101" s="33"/>
      <c r="M101" s="33"/>
      <c r="N101" s="33"/>
      <c r="O101" s="33"/>
      <c r="P101" s="33"/>
      <c r="Q101" s="33"/>
      <c r="R101" s="33"/>
      <c r="S101" s="33"/>
      <c r="T101" s="33"/>
      <c r="U101" s="33"/>
      <c r="V101" s="33"/>
      <c r="W101" s="33"/>
      <c r="X101" s="88">
        <f>SUM(X69:X100)</f>
        <v>0</v>
      </c>
      <c r="Y101" s="33"/>
    </row>
    <row r="103" spans="2:61" ht="26.45" customHeight="1" x14ac:dyDescent="0.25">
      <c r="B103" s="244" t="s">
        <v>426</v>
      </c>
      <c r="C103" s="245"/>
      <c r="D103" s="245"/>
      <c r="E103" s="245"/>
      <c r="F103" s="245"/>
      <c r="G103" s="245"/>
      <c r="H103" s="245"/>
      <c r="I103" s="245"/>
      <c r="J103" s="245"/>
      <c r="K103" s="245"/>
      <c r="L103" s="245"/>
      <c r="M103" s="245"/>
      <c r="N103" s="245"/>
      <c r="O103" s="245"/>
      <c r="P103" s="245"/>
      <c r="Q103" s="245"/>
      <c r="R103" s="245"/>
      <c r="S103" s="245"/>
      <c r="T103" s="245"/>
      <c r="U103" s="245"/>
      <c r="V103" s="245"/>
      <c r="W103" s="245"/>
      <c r="X103" s="245"/>
      <c r="Y103" s="245"/>
      <c r="Z103" s="245"/>
      <c r="AA103" s="245"/>
      <c r="AB103" s="245"/>
      <c r="AC103" s="245"/>
      <c r="AD103" s="245"/>
      <c r="AE103" s="245"/>
      <c r="AF103" s="245"/>
      <c r="AG103" s="245"/>
      <c r="AH103" s="245"/>
      <c r="AI103" s="245"/>
      <c r="AJ103" s="245"/>
      <c r="AK103" s="245"/>
      <c r="AL103" s="245"/>
      <c r="AM103" s="245"/>
      <c r="AN103" s="245"/>
      <c r="AO103" s="245"/>
      <c r="AP103" s="245"/>
      <c r="AQ103" s="245"/>
      <c r="AR103" s="245"/>
      <c r="AS103" s="245"/>
      <c r="AT103" s="245"/>
      <c r="AU103" s="245"/>
      <c r="AV103" s="245"/>
      <c r="AW103" s="245"/>
      <c r="AX103" s="245"/>
      <c r="AY103" s="245"/>
      <c r="AZ103" s="245"/>
      <c r="BA103" s="245"/>
      <c r="BB103" s="245"/>
      <c r="BC103" s="245"/>
      <c r="BD103" s="245"/>
      <c r="BE103" s="245"/>
      <c r="BF103" s="245"/>
      <c r="BG103" s="245"/>
      <c r="BH103" s="245"/>
      <c r="BI103" s="246"/>
    </row>
    <row r="104" spans="2:61" ht="14.45" customHeight="1" x14ac:dyDescent="0.25">
      <c r="B104" s="106"/>
      <c r="C104" s="106"/>
      <c r="D104" s="244" t="s">
        <v>157</v>
      </c>
      <c r="E104" s="245"/>
      <c r="F104" s="245"/>
      <c r="G104" s="245"/>
      <c r="H104" s="245"/>
      <c r="I104" s="245"/>
      <c r="J104" s="245"/>
      <c r="K104" s="244" t="s">
        <v>158</v>
      </c>
      <c r="L104" s="245"/>
      <c r="M104" s="245"/>
      <c r="N104" s="245"/>
      <c r="O104" s="245"/>
      <c r="P104" s="245"/>
      <c r="Q104" s="245"/>
      <c r="R104" s="244" t="s">
        <v>159</v>
      </c>
      <c r="S104" s="245"/>
      <c r="T104" s="245"/>
      <c r="U104" s="245"/>
      <c r="V104" s="245"/>
      <c r="W104" s="245"/>
      <c r="X104" s="245"/>
      <c r="Y104" s="244" t="s">
        <v>160</v>
      </c>
      <c r="Z104" s="245"/>
      <c r="AA104" s="245"/>
      <c r="AB104" s="245"/>
      <c r="AC104" s="245"/>
      <c r="AD104" s="245"/>
      <c r="AE104" s="245"/>
      <c r="AF104" s="244" t="s">
        <v>161</v>
      </c>
      <c r="AG104" s="245"/>
      <c r="AH104" s="245"/>
      <c r="AI104" s="245"/>
      <c r="AJ104" s="245"/>
      <c r="AK104" s="245"/>
      <c r="AL104" s="245"/>
      <c r="AM104" s="244" t="s">
        <v>162</v>
      </c>
      <c r="AN104" s="245"/>
      <c r="AO104" s="245"/>
      <c r="AP104" s="245"/>
      <c r="AQ104" s="245"/>
      <c r="AR104" s="245"/>
      <c r="AS104" s="245"/>
      <c r="AT104" s="244" t="s">
        <v>163</v>
      </c>
      <c r="AU104" s="245"/>
      <c r="AV104" s="245"/>
      <c r="AW104" s="245"/>
      <c r="AX104" s="245"/>
      <c r="AY104" s="245"/>
      <c r="AZ104" s="245"/>
      <c r="BA104" s="244" t="s">
        <v>291</v>
      </c>
      <c r="BB104" s="245"/>
      <c r="BC104" s="245"/>
      <c r="BD104" s="245"/>
      <c r="BE104" s="245"/>
      <c r="BF104" s="245"/>
      <c r="BG104" s="245"/>
      <c r="BH104" s="107"/>
      <c r="BI104" s="108"/>
    </row>
    <row r="105" spans="2:61" ht="41.45" customHeight="1" x14ac:dyDescent="0.25">
      <c r="B105" s="29" t="s">
        <v>8</v>
      </c>
      <c r="C105" s="64" t="s">
        <v>31</v>
      </c>
      <c r="D105" s="29" t="s">
        <v>383</v>
      </c>
      <c r="E105" s="29" t="s">
        <v>91</v>
      </c>
      <c r="F105" s="29" t="s">
        <v>84</v>
      </c>
      <c r="G105" s="29" t="s">
        <v>85</v>
      </c>
      <c r="H105" s="37" t="s">
        <v>87</v>
      </c>
      <c r="I105" s="29" t="s">
        <v>384</v>
      </c>
      <c r="J105" s="29" t="s">
        <v>9</v>
      </c>
      <c r="K105" s="29" t="s">
        <v>383</v>
      </c>
      <c r="L105" s="29" t="s">
        <v>91</v>
      </c>
      <c r="M105" s="29" t="s">
        <v>84</v>
      </c>
      <c r="N105" s="29" t="s">
        <v>85</v>
      </c>
      <c r="O105" s="37" t="s">
        <v>87</v>
      </c>
      <c r="P105" s="29" t="s">
        <v>384</v>
      </c>
      <c r="Q105" s="29" t="s">
        <v>9</v>
      </c>
      <c r="R105" s="29" t="s">
        <v>383</v>
      </c>
      <c r="S105" s="29" t="s">
        <v>91</v>
      </c>
      <c r="T105" s="29" t="s">
        <v>84</v>
      </c>
      <c r="U105" s="29" t="s">
        <v>85</v>
      </c>
      <c r="V105" s="37" t="s">
        <v>87</v>
      </c>
      <c r="W105" s="29" t="s">
        <v>384</v>
      </c>
      <c r="X105" s="29" t="s">
        <v>9</v>
      </c>
      <c r="Y105" s="29" t="s">
        <v>383</v>
      </c>
      <c r="Z105" s="29" t="s">
        <v>91</v>
      </c>
      <c r="AA105" s="29" t="s">
        <v>84</v>
      </c>
      <c r="AB105" s="29" t="s">
        <v>85</v>
      </c>
      <c r="AC105" s="37" t="s">
        <v>87</v>
      </c>
      <c r="AD105" s="29" t="s">
        <v>384</v>
      </c>
      <c r="AE105" s="29" t="s">
        <v>9</v>
      </c>
      <c r="AF105" s="29" t="s">
        <v>383</v>
      </c>
      <c r="AG105" s="29" t="s">
        <v>91</v>
      </c>
      <c r="AH105" s="29" t="s">
        <v>84</v>
      </c>
      <c r="AI105" s="29" t="s">
        <v>85</v>
      </c>
      <c r="AJ105" s="37" t="s">
        <v>87</v>
      </c>
      <c r="AK105" s="29" t="s">
        <v>384</v>
      </c>
      <c r="AL105" s="29" t="s">
        <v>9</v>
      </c>
      <c r="AM105" s="29" t="s">
        <v>383</v>
      </c>
      <c r="AN105" s="29" t="s">
        <v>91</v>
      </c>
      <c r="AO105" s="29" t="s">
        <v>84</v>
      </c>
      <c r="AP105" s="29" t="s">
        <v>85</v>
      </c>
      <c r="AQ105" s="37" t="s">
        <v>87</v>
      </c>
      <c r="AR105" s="29" t="s">
        <v>384</v>
      </c>
      <c r="AS105" s="29" t="s">
        <v>9</v>
      </c>
      <c r="AT105" s="29" t="s">
        <v>383</v>
      </c>
      <c r="AU105" s="29" t="s">
        <v>91</v>
      </c>
      <c r="AV105" s="29" t="s">
        <v>84</v>
      </c>
      <c r="AW105" s="29" t="s">
        <v>85</v>
      </c>
      <c r="AX105" s="37" t="s">
        <v>87</v>
      </c>
      <c r="AY105" s="29" t="s">
        <v>384</v>
      </c>
      <c r="AZ105" s="29" t="s">
        <v>9</v>
      </c>
      <c r="BA105" s="29" t="s">
        <v>383</v>
      </c>
      <c r="BB105" s="29" t="s">
        <v>91</v>
      </c>
      <c r="BC105" s="29" t="s">
        <v>84</v>
      </c>
      <c r="BD105" s="29" t="s">
        <v>85</v>
      </c>
      <c r="BE105" s="37" t="s">
        <v>87</v>
      </c>
      <c r="BF105" s="29" t="s">
        <v>384</v>
      </c>
      <c r="BG105" s="29" t="s">
        <v>9</v>
      </c>
      <c r="BH105" s="37" t="s">
        <v>1</v>
      </c>
      <c r="BI105" s="29" t="s">
        <v>6</v>
      </c>
    </row>
    <row r="106" spans="2:61" x14ac:dyDescent="0.25">
      <c r="B106" s="32" t="s">
        <v>301</v>
      </c>
      <c r="C106" s="65" t="s">
        <v>92</v>
      </c>
      <c r="D106" s="65"/>
      <c r="E106" s="76"/>
      <c r="F106" s="76"/>
      <c r="G106" s="76"/>
      <c r="H106" s="76">
        <f>G106*F106</f>
        <v>0</v>
      </c>
      <c r="I106" s="56">
        <f>+H106*D106</f>
        <v>0</v>
      </c>
      <c r="J106" s="76"/>
      <c r="K106" s="65"/>
      <c r="L106" s="76"/>
      <c r="M106" s="76"/>
      <c r="N106" s="76"/>
      <c r="O106" s="76">
        <f>N106*M106</f>
        <v>0</v>
      </c>
      <c r="P106" s="56">
        <f>+O106*K106</f>
        <v>0</v>
      </c>
      <c r="Q106" s="76"/>
      <c r="R106" s="65"/>
      <c r="S106" s="76"/>
      <c r="T106" s="76"/>
      <c r="U106" s="76"/>
      <c r="V106" s="76">
        <f>U106*T106</f>
        <v>0</v>
      </c>
      <c r="W106" s="56">
        <f>+V106*R106</f>
        <v>0</v>
      </c>
      <c r="X106" s="76"/>
      <c r="Y106" s="65"/>
      <c r="Z106" s="76"/>
      <c r="AA106" s="76"/>
      <c r="AB106" s="76"/>
      <c r="AC106" s="76">
        <f>AB106*AA106</f>
        <v>0</v>
      </c>
      <c r="AD106" s="56">
        <f>+AC106*Y106</f>
        <v>0</v>
      </c>
      <c r="AE106" s="76"/>
      <c r="AF106" s="65"/>
      <c r="AG106" s="76"/>
      <c r="AH106" s="76"/>
      <c r="AI106" s="76"/>
      <c r="AJ106" s="76">
        <f>AI106*AH106</f>
        <v>0</v>
      </c>
      <c r="AK106" s="56">
        <f>+AJ106*AF106</f>
        <v>0</v>
      </c>
      <c r="AL106" s="76"/>
      <c r="AM106" s="65"/>
      <c r="AN106" s="76"/>
      <c r="AO106" s="76"/>
      <c r="AP106" s="76"/>
      <c r="AQ106" s="76">
        <f>AP106*AO106</f>
        <v>0</v>
      </c>
      <c r="AR106" s="56">
        <f>+AQ106*AM106</f>
        <v>0</v>
      </c>
      <c r="AS106" s="76"/>
      <c r="AT106" s="65"/>
      <c r="AU106" s="76"/>
      <c r="AV106" s="76"/>
      <c r="AW106" s="76"/>
      <c r="AX106" s="76">
        <f>AW106*AV106</f>
        <v>0</v>
      </c>
      <c r="AY106" s="56">
        <f>+AX106*AT106</f>
        <v>0</v>
      </c>
      <c r="AZ106" s="76"/>
      <c r="BA106" s="65"/>
      <c r="BB106" s="76"/>
      <c r="BC106" s="76"/>
      <c r="BD106" s="76"/>
      <c r="BE106" s="76">
        <f>BD106*BC106</f>
        <v>0</v>
      </c>
      <c r="BF106" s="56">
        <f>+BE106*BA106</f>
        <v>0</v>
      </c>
      <c r="BG106" s="76"/>
      <c r="BH106" s="109">
        <f>I106+P106+W106+AD106+AK106+AR106+AY106+BF106</f>
        <v>0</v>
      </c>
      <c r="BI106" s="70"/>
    </row>
    <row r="107" spans="2:61" x14ac:dyDescent="0.25">
      <c r="B107" s="32" t="s">
        <v>310</v>
      </c>
      <c r="C107" s="65" t="s">
        <v>92</v>
      </c>
      <c r="D107" s="65"/>
      <c r="E107" s="76"/>
      <c r="F107" s="76"/>
      <c r="G107" s="76"/>
      <c r="H107" s="76">
        <f t="shared" ref="H107:H132" si="7">G107*F107</f>
        <v>0</v>
      </c>
      <c r="I107" s="56">
        <f t="shared" ref="I107:I132" si="8">+H107*D107</f>
        <v>0</v>
      </c>
      <c r="J107" s="76"/>
      <c r="K107" s="65"/>
      <c r="L107" s="76"/>
      <c r="M107" s="76"/>
      <c r="N107" s="76"/>
      <c r="O107" s="76">
        <f t="shared" ref="O107:O132" si="9">N107*M107</f>
        <v>0</v>
      </c>
      <c r="P107" s="56">
        <f t="shared" ref="P107:P132" si="10">+O107*K107</f>
        <v>0</v>
      </c>
      <c r="Q107" s="76"/>
      <c r="R107" s="65"/>
      <c r="S107" s="76"/>
      <c r="T107" s="76"/>
      <c r="U107" s="76"/>
      <c r="V107" s="76">
        <f t="shared" ref="V107:V132" si="11">U107*T107</f>
        <v>0</v>
      </c>
      <c r="W107" s="56">
        <f t="shared" ref="W107:W132" si="12">+V107*R107</f>
        <v>0</v>
      </c>
      <c r="X107" s="76"/>
      <c r="Y107" s="65"/>
      <c r="Z107" s="76"/>
      <c r="AA107" s="76"/>
      <c r="AB107" s="76"/>
      <c r="AC107" s="76">
        <f t="shared" ref="AC107:AC132" si="13">AB107*AA107</f>
        <v>0</v>
      </c>
      <c r="AD107" s="56">
        <f t="shared" ref="AD107:AD132" si="14">+AC107*Y107</f>
        <v>0</v>
      </c>
      <c r="AE107" s="76"/>
      <c r="AF107" s="65"/>
      <c r="AG107" s="76"/>
      <c r="AH107" s="76"/>
      <c r="AI107" s="76"/>
      <c r="AJ107" s="76">
        <f t="shared" ref="AJ107:AJ132" si="15">AI107*AH107</f>
        <v>0</v>
      </c>
      <c r="AK107" s="56">
        <f t="shared" ref="AK107:AK132" si="16">+AJ107*AF107</f>
        <v>0</v>
      </c>
      <c r="AL107" s="76"/>
      <c r="AM107" s="65"/>
      <c r="AN107" s="76"/>
      <c r="AO107" s="76"/>
      <c r="AP107" s="76"/>
      <c r="AQ107" s="76">
        <f t="shared" ref="AQ107:AQ132" si="17">AP107*AO107</f>
        <v>0</v>
      </c>
      <c r="AR107" s="56">
        <f t="shared" ref="AR107:AR132" si="18">+AQ107*AM107</f>
        <v>0</v>
      </c>
      <c r="AS107" s="76"/>
      <c r="AT107" s="65"/>
      <c r="AU107" s="76"/>
      <c r="AV107" s="76"/>
      <c r="AW107" s="76"/>
      <c r="AX107" s="76">
        <f t="shared" ref="AX107:AX132" si="19">AW107*AV107</f>
        <v>0</v>
      </c>
      <c r="AY107" s="56">
        <f t="shared" ref="AY107:AY132" si="20">+AX107*AT107</f>
        <v>0</v>
      </c>
      <c r="AZ107" s="76"/>
      <c r="BA107" s="65"/>
      <c r="BB107" s="76"/>
      <c r="BC107" s="76"/>
      <c r="BD107" s="76"/>
      <c r="BE107" s="76">
        <f t="shared" ref="BE107:BE132" si="21">BD107*BC107</f>
        <v>0</v>
      </c>
      <c r="BF107" s="56">
        <f t="shared" ref="BF107:BF132" si="22">+BE107*BA107</f>
        <v>0</v>
      </c>
      <c r="BG107" s="76"/>
      <c r="BH107" s="109">
        <f t="shared" ref="BH107:BH132" si="23">I107+P107+W107+AD107+AK107+AR107+AY107+BF107</f>
        <v>0</v>
      </c>
      <c r="BI107" s="70"/>
    </row>
    <row r="108" spans="2:61" x14ac:dyDescent="0.25">
      <c r="B108" s="32" t="s">
        <v>319</v>
      </c>
      <c r="C108" s="65" t="s">
        <v>92</v>
      </c>
      <c r="D108" s="65"/>
      <c r="E108" s="76"/>
      <c r="F108" s="76"/>
      <c r="G108" s="76"/>
      <c r="H108" s="76">
        <f t="shared" si="7"/>
        <v>0</v>
      </c>
      <c r="I108" s="56">
        <f t="shared" si="8"/>
        <v>0</v>
      </c>
      <c r="J108" s="76"/>
      <c r="K108" s="65"/>
      <c r="L108" s="76"/>
      <c r="M108" s="76"/>
      <c r="N108" s="76"/>
      <c r="O108" s="76">
        <f t="shared" si="9"/>
        <v>0</v>
      </c>
      <c r="P108" s="56">
        <f t="shared" si="10"/>
        <v>0</v>
      </c>
      <c r="Q108" s="76"/>
      <c r="R108" s="65"/>
      <c r="S108" s="76"/>
      <c r="T108" s="76"/>
      <c r="U108" s="76"/>
      <c r="V108" s="76">
        <f t="shared" si="11"/>
        <v>0</v>
      </c>
      <c r="W108" s="56">
        <f t="shared" si="12"/>
        <v>0</v>
      </c>
      <c r="X108" s="76"/>
      <c r="Y108" s="65"/>
      <c r="Z108" s="76"/>
      <c r="AA108" s="76"/>
      <c r="AB108" s="76"/>
      <c r="AC108" s="76">
        <f t="shared" si="13"/>
        <v>0</v>
      </c>
      <c r="AD108" s="56">
        <f t="shared" si="14"/>
        <v>0</v>
      </c>
      <c r="AE108" s="76"/>
      <c r="AF108" s="65"/>
      <c r="AG108" s="76"/>
      <c r="AH108" s="76"/>
      <c r="AI108" s="76"/>
      <c r="AJ108" s="76">
        <f t="shared" si="15"/>
        <v>0</v>
      </c>
      <c r="AK108" s="56">
        <f t="shared" si="16"/>
        <v>0</v>
      </c>
      <c r="AL108" s="76"/>
      <c r="AM108" s="65"/>
      <c r="AN108" s="76"/>
      <c r="AO108" s="76"/>
      <c r="AP108" s="76"/>
      <c r="AQ108" s="76">
        <f t="shared" si="17"/>
        <v>0</v>
      </c>
      <c r="AR108" s="56">
        <f t="shared" si="18"/>
        <v>0</v>
      </c>
      <c r="AS108" s="76"/>
      <c r="AT108" s="65"/>
      <c r="AU108" s="76"/>
      <c r="AV108" s="76"/>
      <c r="AW108" s="76"/>
      <c r="AX108" s="76">
        <f t="shared" si="19"/>
        <v>0</v>
      </c>
      <c r="AY108" s="56">
        <f t="shared" si="20"/>
        <v>0</v>
      </c>
      <c r="AZ108" s="76"/>
      <c r="BA108" s="65"/>
      <c r="BB108" s="76"/>
      <c r="BC108" s="76"/>
      <c r="BD108" s="76"/>
      <c r="BE108" s="76">
        <f t="shared" si="21"/>
        <v>0</v>
      </c>
      <c r="BF108" s="56">
        <f t="shared" si="22"/>
        <v>0</v>
      </c>
      <c r="BG108" s="76"/>
      <c r="BH108" s="109">
        <f t="shared" si="23"/>
        <v>0</v>
      </c>
      <c r="BI108" s="70"/>
    </row>
    <row r="109" spans="2:61" x14ac:dyDescent="0.25">
      <c r="B109" s="32" t="s">
        <v>302</v>
      </c>
      <c r="C109" s="65" t="s">
        <v>92</v>
      </c>
      <c r="D109" s="65"/>
      <c r="E109" s="76"/>
      <c r="F109" s="76"/>
      <c r="G109" s="76"/>
      <c r="H109" s="76">
        <f t="shared" si="7"/>
        <v>0</v>
      </c>
      <c r="I109" s="56">
        <f t="shared" si="8"/>
        <v>0</v>
      </c>
      <c r="J109" s="76"/>
      <c r="K109" s="65"/>
      <c r="L109" s="76"/>
      <c r="M109" s="76"/>
      <c r="N109" s="76"/>
      <c r="O109" s="76">
        <f t="shared" si="9"/>
        <v>0</v>
      </c>
      <c r="P109" s="56">
        <f t="shared" si="10"/>
        <v>0</v>
      </c>
      <c r="Q109" s="76"/>
      <c r="R109" s="65"/>
      <c r="S109" s="76"/>
      <c r="T109" s="76"/>
      <c r="U109" s="76"/>
      <c r="V109" s="76">
        <f t="shared" si="11"/>
        <v>0</v>
      </c>
      <c r="W109" s="56">
        <f t="shared" si="12"/>
        <v>0</v>
      </c>
      <c r="X109" s="76"/>
      <c r="Y109" s="65"/>
      <c r="Z109" s="76"/>
      <c r="AA109" s="76"/>
      <c r="AB109" s="76"/>
      <c r="AC109" s="76">
        <f t="shared" si="13"/>
        <v>0</v>
      </c>
      <c r="AD109" s="56">
        <f t="shared" si="14"/>
        <v>0</v>
      </c>
      <c r="AE109" s="76"/>
      <c r="AF109" s="65"/>
      <c r="AG109" s="76"/>
      <c r="AH109" s="76"/>
      <c r="AI109" s="76"/>
      <c r="AJ109" s="76">
        <f t="shared" si="15"/>
        <v>0</v>
      </c>
      <c r="AK109" s="56">
        <f t="shared" si="16"/>
        <v>0</v>
      </c>
      <c r="AL109" s="76"/>
      <c r="AM109" s="65"/>
      <c r="AN109" s="76"/>
      <c r="AO109" s="76"/>
      <c r="AP109" s="76"/>
      <c r="AQ109" s="76">
        <f t="shared" si="17"/>
        <v>0</v>
      </c>
      <c r="AR109" s="56">
        <f t="shared" si="18"/>
        <v>0</v>
      </c>
      <c r="AS109" s="76"/>
      <c r="AT109" s="65"/>
      <c r="AU109" s="76"/>
      <c r="AV109" s="76"/>
      <c r="AW109" s="76"/>
      <c r="AX109" s="76">
        <f t="shared" si="19"/>
        <v>0</v>
      </c>
      <c r="AY109" s="56">
        <f t="shared" si="20"/>
        <v>0</v>
      </c>
      <c r="AZ109" s="76"/>
      <c r="BA109" s="65"/>
      <c r="BB109" s="76"/>
      <c r="BC109" s="76"/>
      <c r="BD109" s="76"/>
      <c r="BE109" s="76">
        <f t="shared" si="21"/>
        <v>0</v>
      </c>
      <c r="BF109" s="56">
        <f t="shared" si="22"/>
        <v>0</v>
      </c>
      <c r="BG109" s="76"/>
      <c r="BH109" s="109">
        <f t="shared" si="23"/>
        <v>0</v>
      </c>
      <c r="BI109" s="70"/>
    </row>
    <row r="110" spans="2:61" x14ac:dyDescent="0.25">
      <c r="B110" s="32" t="s">
        <v>311</v>
      </c>
      <c r="C110" s="65" t="s">
        <v>92</v>
      </c>
      <c r="D110" s="65"/>
      <c r="E110" s="76"/>
      <c r="F110" s="76"/>
      <c r="G110" s="76"/>
      <c r="H110" s="76">
        <f t="shared" si="7"/>
        <v>0</v>
      </c>
      <c r="I110" s="56">
        <f t="shared" si="8"/>
        <v>0</v>
      </c>
      <c r="J110" s="76"/>
      <c r="K110" s="65"/>
      <c r="L110" s="76"/>
      <c r="M110" s="76"/>
      <c r="N110" s="76"/>
      <c r="O110" s="76">
        <f t="shared" si="9"/>
        <v>0</v>
      </c>
      <c r="P110" s="56">
        <f t="shared" si="10"/>
        <v>0</v>
      </c>
      <c r="Q110" s="76"/>
      <c r="R110" s="65"/>
      <c r="S110" s="76"/>
      <c r="T110" s="76"/>
      <c r="U110" s="76"/>
      <c r="V110" s="76">
        <f t="shared" si="11"/>
        <v>0</v>
      </c>
      <c r="W110" s="56">
        <f t="shared" si="12"/>
        <v>0</v>
      </c>
      <c r="X110" s="76"/>
      <c r="Y110" s="65"/>
      <c r="Z110" s="76"/>
      <c r="AA110" s="76"/>
      <c r="AB110" s="76"/>
      <c r="AC110" s="76">
        <f t="shared" si="13"/>
        <v>0</v>
      </c>
      <c r="AD110" s="56">
        <f t="shared" si="14"/>
        <v>0</v>
      </c>
      <c r="AE110" s="76"/>
      <c r="AF110" s="65"/>
      <c r="AG110" s="76"/>
      <c r="AH110" s="76"/>
      <c r="AI110" s="76"/>
      <c r="AJ110" s="76">
        <f t="shared" si="15"/>
        <v>0</v>
      </c>
      <c r="AK110" s="56">
        <f t="shared" si="16"/>
        <v>0</v>
      </c>
      <c r="AL110" s="76"/>
      <c r="AM110" s="65"/>
      <c r="AN110" s="76"/>
      <c r="AO110" s="76"/>
      <c r="AP110" s="76"/>
      <c r="AQ110" s="76">
        <f t="shared" si="17"/>
        <v>0</v>
      </c>
      <c r="AR110" s="56">
        <f t="shared" si="18"/>
        <v>0</v>
      </c>
      <c r="AS110" s="76"/>
      <c r="AT110" s="65"/>
      <c r="AU110" s="76"/>
      <c r="AV110" s="76"/>
      <c r="AW110" s="76"/>
      <c r="AX110" s="76">
        <f t="shared" si="19"/>
        <v>0</v>
      </c>
      <c r="AY110" s="56">
        <f t="shared" si="20"/>
        <v>0</v>
      </c>
      <c r="AZ110" s="76"/>
      <c r="BA110" s="65"/>
      <c r="BB110" s="76"/>
      <c r="BC110" s="76"/>
      <c r="BD110" s="76"/>
      <c r="BE110" s="76">
        <f t="shared" si="21"/>
        <v>0</v>
      </c>
      <c r="BF110" s="56">
        <f t="shared" si="22"/>
        <v>0</v>
      </c>
      <c r="BG110" s="76"/>
      <c r="BH110" s="109">
        <f t="shared" si="23"/>
        <v>0</v>
      </c>
      <c r="BI110" s="70"/>
    </row>
    <row r="111" spans="2:61" x14ac:dyDescent="0.25">
      <c r="B111" s="32" t="s">
        <v>303</v>
      </c>
      <c r="C111" s="65" t="s">
        <v>92</v>
      </c>
      <c r="D111" s="65"/>
      <c r="E111" s="76"/>
      <c r="F111" s="76"/>
      <c r="G111" s="76"/>
      <c r="H111" s="76">
        <f t="shared" si="7"/>
        <v>0</v>
      </c>
      <c r="I111" s="56">
        <f t="shared" si="8"/>
        <v>0</v>
      </c>
      <c r="J111" s="76"/>
      <c r="K111" s="65"/>
      <c r="L111" s="76"/>
      <c r="M111" s="76"/>
      <c r="N111" s="76"/>
      <c r="O111" s="76">
        <f t="shared" si="9"/>
        <v>0</v>
      </c>
      <c r="P111" s="56">
        <f t="shared" si="10"/>
        <v>0</v>
      </c>
      <c r="Q111" s="76"/>
      <c r="R111" s="65"/>
      <c r="S111" s="76"/>
      <c r="T111" s="76"/>
      <c r="U111" s="76"/>
      <c r="V111" s="76">
        <f t="shared" si="11"/>
        <v>0</v>
      </c>
      <c r="W111" s="56">
        <f t="shared" si="12"/>
        <v>0</v>
      </c>
      <c r="X111" s="76"/>
      <c r="Y111" s="65"/>
      <c r="Z111" s="76"/>
      <c r="AA111" s="76"/>
      <c r="AB111" s="76"/>
      <c r="AC111" s="76">
        <f t="shared" si="13"/>
        <v>0</v>
      </c>
      <c r="AD111" s="56">
        <f t="shared" si="14"/>
        <v>0</v>
      </c>
      <c r="AE111" s="76"/>
      <c r="AF111" s="65"/>
      <c r="AG111" s="76"/>
      <c r="AH111" s="76"/>
      <c r="AI111" s="76"/>
      <c r="AJ111" s="76">
        <f t="shared" si="15"/>
        <v>0</v>
      </c>
      <c r="AK111" s="56">
        <f t="shared" si="16"/>
        <v>0</v>
      </c>
      <c r="AL111" s="76"/>
      <c r="AM111" s="65"/>
      <c r="AN111" s="76"/>
      <c r="AO111" s="76"/>
      <c r="AP111" s="76"/>
      <c r="AQ111" s="76">
        <f t="shared" si="17"/>
        <v>0</v>
      </c>
      <c r="AR111" s="56">
        <f t="shared" si="18"/>
        <v>0</v>
      </c>
      <c r="AS111" s="76"/>
      <c r="AT111" s="65"/>
      <c r="AU111" s="76"/>
      <c r="AV111" s="76"/>
      <c r="AW111" s="76"/>
      <c r="AX111" s="76">
        <f t="shared" si="19"/>
        <v>0</v>
      </c>
      <c r="AY111" s="56">
        <f t="shared" si="20"/>
        <v>0</v>
      </c>
      <c r="AZ111" s="76"/>
      <c r="BA111" s="65"/>
      <c r="BB111" s="76"/>
      <c r="BC111" s="76"/>
      <c r="BD111" s="76"/>
      <c r="BE111" s="76">
        <f t="shared" si="21"/>
        <v>0</v>
      </c>
      <c r="BF111" s="56">
        <f t="shared" si="22"/>
        <v>0</v>
      </c>
      <c r="BG111" s="76"/>
      <c r="BH111" s="109">
        <f t="shared" si="23"/>
        <v>0</v>
      </c>
      <c r="BI111" s="70"/>
    </row>
    <row r="112" spans="2:61" x14ac:dyDescent="0.25">
      <c r="B112" s="32" t="s">
        <v>312</v>
      </c>
      <c r="C112" s="65" t="s">
        <v>92</v>
      </c>
      <c r="D112" s="65"/>
      <c r="E112" s="76"/>
      <c r="F112" s="76"/>
      <c r="G112" s="76"/>
      <c r="H112" s="76">
        <f t="shared" si="7"/>
        <v>0</v>
      </c>
      <c r="I112" s="56">
        <f t="shared" si="8"/>
        <v>0</v>
      </c>
      <c r="J112" s="76"/>
      <c r="K112" s="65"/>
      <c r="L112" s="76"/>
      <c r="M112" s="76"/>
      <c r="N112" s="76"/>
      <c r="O112" s="76">
        <f t="shared" si="9"/>
        <v>0</v>
      </c>
      <c r="P112" s="56">
        <f t="shared" si="10"/>
        <v>0</v>
      </c>
      <c r="Q112" s="76"/>
      <c r="R112" s="65"/>
      <c r="S112" s="76"/>
      <c r="T112" s="76"/>
      <c r="U112" s="76"/>
      <c r="V112" s="76">
        <f t="shared" si="11"/>
        <v>0</v>
      </c>
      <c r="W112" s="56">
        <f t="shared" si="12"/>
        <v>0</v>
      </c>
      <c r="X112" s="76"/>
      <c r="Y112" s="65"/>
      <c r="Z112" s="76"/>
      <c r="AA112" s="76"/>
      <c r="AB112" s="76"/>
      <c r="AC112" s="76">
        <f t="shared" si="13"/>
        <v>0</v>
      </c>
      <c r="AD112" s="56">
        <f t="shared" si="14"/>
        <v>0</v>
      </c>
      <c r="AE112" s="76"/>
      <c r="AF112" s="65"/>
      <c r="AG112" s="76"/>
      <c r="AH112" s="76"/>
      <c r="AI112" s="76"/>
      <c r="AJ112" s="76">
        <f t="shared" si="15"/>
        <v>0</v>
      </c>
      <c r="AK112" s="56">
        <f t="shared" si="16"/>
        <v>0</v>
      </c>
      <c r="AL112" s="76"/>
      <c r="AM112" s="65"/>
      <c r="AN112" s="76"/>
      <c r="AO112" s="76"/>
      <c r="AP112" s="76"/>
      <c r="AQ112" s="76">
        <f t="shared" si="17"/>
        <v>0</v>
      </c>
      <c r="AR112" s="56">
        <f t="shared" si="18"/>
        <v>0</v>
      </c>
      <c r="AS112" s="76"/>
      <c r="AT112" s="65"/>
      <c r="AU112" s="76"/>
      <c r="AV112" s="76"/>
      <c r="AW112" s="76"/>
      <c r="AX112" s="76">
        <f t="shared" si="19"/>
        <v>0</v>
      </c>
      <c r="AY112" s="56">
        <f t="shared" si="20"/>
        <v>0</v>
      </c>
      <c r="AZ112" s="76"/>
      <c r="BA112" s="65"/>
      <c r="BB112" s="76"/>
      <c r="BC112" s="76"/>
      <c r="BD112" s="76"/>
      <c r="BE112" s="76">
        <f t="shared" si="21"/>
        <v>0</v>
      </c>
      <c r="BF112" s="56">
        <f t="shared" si="22"/>
        <v>0</v>
      </c>
      <c r="BG112" s="76"/>
      <c r="BH112" s="109">
        <f t="shared" si="23"/>
        <v>0</v>
      </c>
      <c r="BI112" s="70"/>
    </row>
    <row r="113" spans="2:61" x14ac:dyDescent="0.25">
      <c r="B113" s="32" t="s">
        <v>320</v>
      </c>
      <c r="C113" s="65" t="s">
        <v>92</v>
      </c>
      <c r="D113" s="65"/>
      <c r="E113" s="76"/>
      <c r="F113" s="76"/>
      <c r="G113" s="76"/>
      <c r="H113" s="76">
        <f t="shared" si="7"/>
        <v>0</v>
      </c>
      <c r="I113" s="56">
        <f t="shared" si="8"/>
        <v>0</v>
      </c>
      <c r="J113" s="76"/>
      <c r="K113" s="65"/>
      <c r="L113" s="76"/>
      <c r="M113" s="76"/>
      <c r="N113" s="76"/>
      <c r="O113" s="76">
        <f t="shared" si="9"/>
        <v>0</v>
      </c>
      <c r="P113" s="56">
        <f t="shared" si="10"/>
        <v>0</v>
      </c>
      <c r="Q113" s="76"/>
      <c r="R113" s="65"/>
      <c r="S113" s="76"/>
      <c r="T113" s="76"/>
      <c r="U113" s="76"/>
      <c r="V113" s="76">
        <f t="shared" si="11"/>
        <v>0</v>
      </c>
      <c r="W113" s="56">
        <f t="shared" si="12"/>
        <v>0</v>
      </c>
      <c r="X113" s="76"/>
      <c r="Y113" s="65"/>
      <c r="Z113" s="76"/>
      <c r="AA113" s="76"/>
      <c r="AB113" s="76"/>
      <c r="AC113" s="76">
        <f t="shared" si="13"/>
        <v>0</v>
      </c>
      <c r="AD113" s="56">
        <f t="shared" si="14"/>
        <v>0</v>
      </c>
      <c r="AE113" s="76"/>
      <c r="AF113" s="65"/>
      <c r="AG113" s="76"/>
      <c r="AH113" s="76"/>
      <c r="AI113" s="76"/>
      <c r="AJ113" s="76">
        <f t="shared" si="15"/>
        <v>0</v>
      </c>
      <c r="AK113" s="56">
        <f t="shared" si="16"/>
        <v>0</v>
      </c>
      <c r="AL113" s="76"/>
      <c r="AM113" s="65"/>
      <c r="AN113" s="76"/>
      <c r="AO113" s="76"/>
      <c r="AP113" s="76"/>
      <c r="AQ113" s="76">
        <f t="shared" si="17"/>
        <v>0</v>
      </c>
      <c r="AR113" s="56">
        <f t="shared" si="18"/>
        <v>0</v>
      </c>
      <c r="AS113" s="76"/>
      <c r="AT113" s="65"/>
      <c r="AU113" s="76"/>
      <c r="AV113" s="76"/>
      <c r="AW113" s="76"/>
      <c r="AX113" s="76">
        <f t="shared" si="19"/>
        <v>0</v>
      </c>
      <c r="AY113" s="56">
        <f t="shared" si="20"/>
        <v>0</v>
      </c>
      <c r="AZ113" s="76"/>
      <c r="BA113" s="65"/>
      <c r="BB113" s="76"/>
      <c r="BC113" s="76"/>
      <c r="BD113" s="76"/>
      <c r="BE113" s="76">
        <f t="shared" si="21"/>
        <v>0</v>
      </c>
      <c r="BF113" s="56">
        <f t="shared" si="22"/>
        <v>0</v>
      </c>
      <c r="BG113" s="76"/>
      <c r="BH113" s="109">
        <f t="shared" si="23"/>
        <v>0</v>
      </c>
      <c r="BI113" s="70"/>
    </row>
    <row r="114" spans="2:61" x14ac:dyDescent="0.25">
      <c r="B114" s="32" t="s">
        <v>304</v>
      </c>
      <c r="C114" s="65" t="s">
        <v>92</v>
      </c>
      <c r="D114" s="65"/>
      <c r="E114" s="76"/>
      <c r="F114" s="76"/>
      <c r="G114" s="76"/>
      <c r="H114" s="76">
        <f t="shared" si="7"/>
        <v>0</v>
      </c>
      <c r="I114" s="56">
        <f t="shared" si="8"/>
        <v>0</v>
      </c>
      <c r="J114" s="76"/>
      <c r="K114" s="65"/>
      <c r="L114" s="76"/>
      <c r="M114" s="76"/>
      <c r="N114" s="76"/>
      <c r="O114" s="76">
        <f t="shared" si="9"/>
        <v>0</v>
      </c>
      <c r="P114" s="56">
        <f t="shared" si="10"/>
        <v>0</v>
      </c>
      <c r="Q114" s="76"/>
      <c r="R114" s="65"/>
      <c r="S114" s="76"/>
      <c r="T114" s="76"/>
      <c r="U114" s="76"/>
      <c r="V114" s="76">
        <f t="shared" si="11"/>
        <v>0</v>
      </c>
      <c r="W114" s="56">
        <f t="shared" si="12"/>
        <v>0</v>
      </c>
      <c r="X114" s="76"/>
      <c r="Y114" s="65"/>
      <c r="Z114" s="76"/>
      <c r="AA114" s="76"/>
      <c r="AB114" s="76"/>
      <c r="AC114" s="76">
        <f t="shared" si="13"/>
        <v>0</v>
      </c>
      <c r="AD114" s="56">
        <f t="shared" si="14"/>
        <v>0</v>
      </c>
      <c r="AE114" s="76"/>
      <c r="AF114" s="65"/>
      <c r="AG114" s="76"/>
      <c r="AH114" s="76"/>
      <c r="AI114" s="76"/>
      <c r="AJ114" s="76">
        <f t="shared" si="15"/>
        <v>0</v>
      </c>
      <c r="AK114" s="56">
        <f t="shared" si="16"/>
        <v>0</v>
      </c>
      <c r="AL114" s="76"/>
      <c r="AM114" s="65"/>
      <c r="AN114" s="76"/>
      <c r="AO114" s="76"/>
      <c r="AP114" s="76"/>
      <c r="AQ114" s="76">
        <f t="shared" si="17"/>
        <v>0</v>
      </c>
      <c r="AR114" s="56">
        <f t="shared" si="18"/>
        <v>0</v>
      </c>
      <c r="AS114" s="76"/>
      <c r="AT114" s="65"/>
      <c r="AU114" s="76"/>
      <c r="AV114" s="76"/>
      <c r="AW114" s="76"/>
      <c r="AX114" s="76">
        <f t="shared" si="19"/>
        <v>0</v>
      </c>
      <c r="AY114" s="56">
        <f t="shared" si="20"/>
        <v>0</v>
      </c>
      <c r="AZ114" s="76"/>
      <c r="BA114" s="65"/>
      <c r="BB114" s="76"/>
      <c r="BC114" s="76"/>
      <c r="BD114" s="76"/>
      <c r="BE114" s="76">
        <f t="shared" si="21"/>
        <v>0</v>
      </c>
      <c r="BF114" s="56">
        <f t="shared" si="22"/>
        <v>0</v>
      </c>
      <c r="BG114" s="76"/>
      <c r="BH114" s="109">
        <f t="shared" si="23"/>
        <v>0</v>
      </c>
      <c r="BI114" s="70"/>
    </row>
    <row r="115" spans="2:61" x14ac:dyDescent="0.25">
      <c r="B115" s="32" t="s">
        <v>313</v>
      </c>
      <c r="C115" s="65" t="s">
        <v>92</v>
      </c>
      <c r="D115" s="65"/>
      <c r="E115" s="76"/>
      <c r="F115" s="76"/>
      <c r="G115" s="76"/>
      <c r="H115" s="76">
        <f t="shared" si="7"/>
        <v>0</v>
      </c>
      <c r="I115" s="56">
        <f t="shared" si="8"/>
        <v>0</v>
      </c>
      <c r="J115" s="76"/>
      <c r="K115" s="65"/>
      <c r="L115" s="76"/>
      <c r="M115" s="76"/>
      <c r="N115" s="76"/>
      <c r="O115" s="76">
        <f t="shared" si="9"/>
        <v>0</v>
      </c>
      <c r="P115" s="56">
        <f t="shared" si="10"/>
        <v>0</v>
      </c>
      <c r="Q115" s="76"/>
      <c r="R115" s="65"/>
      <c r="S115" s="76"/>
      <c r="T115" s="76"/>
      <c r="U115" s="76"/>
      <c r="V115" s="76">
        <f t="shared" si="11"/>
        <v>0</v>
      </c>
      <c r="W115" s="56">
        <f t="shared" si="12"/>
        <v>0</v>
      </c>
      <c r="X115" s="76"/>
      <c r="Y115" s="65"/>
      <c r="Z115" s="76"/>
      <c r="AA115" s="76"/>
      <c r="AB115" s="76"/>
      <c r="AC115" s="76">
        <f t="shared" si="13"/>
        <v>0</v>
      </c>
      <c r="AD115" s="56">
        <f t="shared" si="14"/>
        <v>0</v>
      </c>
      <c r="AE115" s="76"/>
      <c r="AF115" s="65"/>
      <c r="AG115" s="76"/>
      <c r="AH115" s="76"/>
      <c r="AI115" s="76"/>
      <c r="AJ115" s="76">
        <f t="shared" si="15"/>
        <v>0</v>
      </c>
      <c r="AK115" s="56">
        <f t="shared" si="16"/>
        <v>0</v>
      </c>
      <c r="AL115" s="76"/>
      <c r="AM115" s="65"/>
      <c r="AN115" s="76"/>
      <c r="AO115" s="76"/>
      <c r="AP115" s="76"/>
      <c r="AQ115" s="76">
        <f t="shared" si="17"/>
        <v>0</v>
      </c>
      <c r="AR115" s="56">
        <f t="shared" si="18"/>
        <v>0</v>
      </c>
      <c r="AS115" s="76"/>
      <c r="AT115" s="65"/>
      <c r="AU115" s="76"/>
      <c r="AV115" s="76"/>
      <c r="AW115" s="76"/>
      <c r="AX115" s="76">
        <f t="shared" si="19"/>
        <v>0</v>
      </c>
      <c r="AY115" s="56">
        <f t="shared" si="20"/>
        <v>0</v>
      </c>
      <c r="AZ115" s="76"/>
      <c r="BA115" s="65"/>
      <c r="BB115" s="76"/>
      <c r="BC115" s="76"/>
      <c r="BD115" s="76"/>
      <c r="BE115" s="76">
        <f t="shared" si="21"/>
        <v>0</v>
      </c>
      <c r="BF115" s="56">
        <f t="shared" si="22"/>
        <v>0</v>
      </c>
      <c r="BG115" s="76"/>
      <c r="BH115" s="109">
        <f t="shared" si="23"/>
        <v>0</v>
      </c>
      <c r="BI115" s="70"/>
    </row>
    <row r="116" spans="2:61" x14ac:dyDescent="0.25">
      <c r="B116" s="32" t="s">
        <v>305</v>
      </c>
      <c r="C116" s="65" t="s">
        <v>92</v>
      </c>
      <c r="D116" s="65"/>
      <c r="E116" s="76"/>
      <c r="F116" s="76"/>
      <c r="G116" s="76"/>
      <c r="H116" s="76">
        <f t="shared" si="7"/>
        <v>0</v>
      </c>
      <c r="I116" s="56">
        <f t="shared" si="8"/>
        <v>0</v>
      </c>
      <c r="J116" s="76"/>
      <c r="K116" s="65"/>
      <c r="L116" s="76"/>
      <c r="M116" s="76"/>
      <c r="N116" s="76"/>
      <c r="O116" s="76">
        <f t="shared" si="9"/>
        <v>0</v>
      </c>
      <c r="P116" s="56">
        <f t="shared" si="10"/>
        <v>0</v>
      </c>
      <c r="Q116" s="76"/>
      <c r="R116" s="65"/>
      <c r="S116" s="76"/>
      <c r="T116" s="76"/>
      <c r="U116" s="76"/>
      <c r="V116" s="76">
        <f t="shared" si="11"/>
        <v>0</v>
      </c>
      <c r="W116" s="56">
        <f t="shared" si="12"/>
        <v>0</v>
      </c>
      <c r="X116" s="76"/>
      <c r="Y116" s="65"/>
      <c r="Z116" s="76"/>
      <c r="AA116" s="76"/>
      <c r="AB116" s="76"/>
      <c r="AC116" s="76">
        <f t="shared" si="13"/>
        <v>0</v>
      </c>
      <c r="AD116" s="56">
        <f t="shared" si="14"/>
        <v>0</v>
      </c>
      <c r="AE116" s="76"/>
      <c r="AF116" s="65"/>
      <c r="AG116" s="76"/>
      <c r="AH116" s="76"/>
      <c r="AI116" s="76"/>
      <c r="AJ116" s="76">
        <f t="shared" si="15"/>
        <v>0</v>
      </c>
      <c r="AK116" s="56">
        <f t="shared" si="16"/>
        <v>0</v>
      </c>
      <c r="AL116" s="76"/>
      <c r="AM116" s="65"/>
      <c r="AN116" s="76"/>
      <c r="AO116" s="76"/>
      <c r="AP116" s="76"/>
      <c r="AQ116" s="76">
        <f t="shared" si="17"/>
        <v>0</v>
      </c>
      <c r="AR116" s="56">
        <f t="shared" si="18"/>
        <v>0</v>
      </c>
      <c r="AS116" s="76"/>
      <c r="AT116" s="65"/>
      <c r="AU116" s="76"/>
      <c r="AV116" s="76"/>
      <c r="AW116" s="76"/>
      <c r="AX116" s="76">
        <f t="shared" si="19"/>
        <v>0</v>
      </c>
      <c r="AY116" s="56">
        <f t="shared" si="20"/>
        <v>0</v>
      </c>
      <c r="AZ116" s="76"/>
      <c r="BA116" s="65"/>
      <c r="BB116" s="76"/>
      <c r="BC116" s="76"/>
      <c r="BD116" s="76"/>
      <c r="BE116" s="76">
        <f t="shared" si="21"/>
        <v>0</v>
      </c>
      <c r="BF116" s="56">
        <f t="shared" si="22"/>
        <v>0</v>
      </c>
      <c r="BG116" s="76"/>
      <c r="BH116" s="109">
        <f t="shared" si="23"/>
        <v>0</v>
      </c>
      <c r="BI116" s="70"/>
    </row>
    <row r="117" spans="2:61" x14ac:dyDescent="0.25">
      <c r="B117" s="32" t="s">
        <v>314</v>
      </c>
      <c r="C117" s="65" t="s">
        <v>92</v>
      </c>
      <c r="D117" s="65"/>
      <c r="E117" s="76"/>
      <c r="F117" s="76"/>
      <c r="G117" s="76"/>
      <c r="H117" s="76">
        <f t="shared" si="7"/>
        <v>0</v>
      </c>
      <c r="I117" s="56">
        <f t="shared" si="8"/>
        <v>0</v>
      </c>
      <c r="J117" s="76"/>
      <c r="K117" s="65"/>
      <c r="L117" s="76"/>
      <c r="M117" s="76"/>
      <c r="N117" s="76"/>
      <c r="O117" s="76">
        <f t="shared" si="9"/>
        <v>0</v>
      </c>
      <c r="P117" s="56">
        <f t="shared" si="10"/>
        <v>0</v>
      </c>
      <c r="Q117" s="76"/>
      <c r="R117" s="65"/>
      <c r="S117" s="76"/>
      <c r="T117" s="76"/>
      <c r="U117" s="76"/>
      <c r="V117" s="76">
        <f t="shared" si="11"/>
        <v>0</v>
      </c>
      <c r="W117" s="56">
        <f t="shared" si="12"/>
        <v>0</v>
      </c>
      <c r="X117" s="76"/>
      <c r="Y117" s="65"/>
      <c r="Z117" s="76"/>
      <c r="AA117" s="76"/>
      <c r="AB117" s="76"/>
      <c r="AC117" s="76">
        <f t="shared" si="13"/>
        <v>0</v>
      </c>
      <c r="AD117" s="56">
        <f t="shared" si="14"/>
        <v>0</v>
      </c>
      <c r="AE117" s="76"/>
      <c r="AF117" s="65"/>
      <c r="AG117" s="76"/>
      <c r="AH117" s="76"/>
      <c r="AI117" s="76"/>
      <c r="AJ117" s="76">
        <f t="shared" si="15"/>
        <v>0</v>
      </c>
      <c r="AK117" s="56">
        <f t="shared" si="16"/>
        <v>0</v>
      </c>
      <c r="AL117" s="76"/>
      <c r="AM117" s="65"/>
      <c r="AN117" s="76"/>
      <c r="AO117" s="76"/>
      <c r="AP117" s="76"/>
      <c r="AQ117" s="76">
        <f t="shared" si="17"/>
        <v>0</v>
      </c>
      <c r="AR117" s="56">
        <f t="shared" si="18"/>
        <v>0</v>
      </c>
      <c r="AS117" s="76"/>
      <c r="AT117" s="65"/>
      <c r="AU117" s="76"/>
      <c r="AV117" s="76"/>
      <c r="AW117" s="76"/>
      <c r="AX117" s="76">
        <f t="shared" si="19"/>
        <v>0</v>
      </c>
      <c r="AY117" s="56">
        <f t="shared" si="20"/>
        <v>0</v>
      </c>
      <c r="AZ117" s="76"/>
      <c r="BA117" s="65"/>
      <c r="BB117" s="76"/>
      <c r="BC117" s="76"/>
      <c r="BD117" s="76"/>
      <c r="BE117" s="76">
        <f t="shared" si="21"/>
        <v>0</v>
      </c>
      <c r="BF117" s="56">
        <f t="shared" si="22"/>
        <v>0</v>
      </c>
      <c r="BG117" s="76"/>
      <c r="BH117" s="109">
        <f t="shared" si="23"/>
        <v>0</v>
      </c>
      <c r="BI117" s="70"/>
    </row>
    <row r="118" spans="2:61" x14ac:dyDescent="0.25">
      <c r="B118" s="32" t="s">
        <v>306</v>
      </c>
      <c r="C118" s="65" t="s">
        <v>92</v>
      </c>
      <c r="D118" s="65"/>
      <c r="E118" s="76"/>
      <c r="F118" s="76"/>
      <c r="G118" s="76"/>
      <c r="H118" s="76">
        <f t="shared" si="7"/>
        <v>0</v>
      </c>
      <c r="I118" s="56">
        <f t="shared" si="8"/>
        <v>0</v>
      </c>
      <c r="J118" s="76"/>
      <c r="K118" s="65"/>
      <c r="L118" s="76"/>
      <c r="M118" s="76"/>
      <c r="N118" s="76"/>
      <c r="O118" s="76">
        <f t="shared" si="9"/>
        <v>0</v>
      </c>
      <c r="P118" s="56">
        <f t="shared" si="10"/>
        <v>0</v>
      </c>
      <c r="Q118" s="76"/>
      <c r="R118" s="65"/>
      <c r="S118" s="76"/>
      <c r="T118" s="76"/>
      <c r="U118" s="76"/>
      <c r="V118" s="76">
        <f t="shared" si="11"/>
        <v>0</v>
      </c>
      <c r="W118" s="56">
        <f t="shared" si="12"/>
        <v>0</v>
      </c>
      <c r="X118" s="76"/>
      <c r="Y118" s="65"/>
      <c r="Z118" s="76"/>
      <c r="AA118" s="76"/>
      <c r="AB118" s="76"/>
      <c r="AC118" s="76">
        <f t="shared" si="13"/>
        <v>0</v>
      </c>
      <c r="AD118" s="56">
        <f t="shared" si="14"/>
        <v>0</v>
      </c>
      <c r="AE118" s="76"/>
      <c r="AF118" s="65"/>
      <c r="AG118" s="76"/>
      <c r="AH118" s="76"/>
      <c r="AI118" s="76"/>
      <c r="AJ118" s="76">
        <f t="shared" si="15"/>
        <v>0</v>
      </c>
      <c r="AK118" s="56">
        <f t="shared" si="16"/>
        <v>0</v>
      </c>
      <c r="AL118" s="76"/>
      <c r="AM118" s="65"/>
      <c r="AN118" s="76"/>
      <c r="AO118" s="76"/>
      <c r="AP118" s="76"/>
      <c r="AQ118" s="76">
        <f t="shared" si="17"/>
        <v>0</v>
      </c>
      <c r="AR118" s="56">
        <f t="shared" si="18"/>
        <v>0</v>
      </c>
      <c r="AS118" s="76"/>
      <c r="AT118" s="65"/>
      <c r="AU118" s="76"/>
      <c r="AV118" s="76"/>
      <c r="AW118" s="76"/>
      <c r="AX118" s="76">
        <f t="shared" si="19"/>
        <v>0</v>
      </c>
      <c r="AY118" s="56">
        <f t="shared" si="20"/>
        <v>0</v>
      </c>
      <c r="AZ118" s="76"/>
      <c r="BA118" s="65"/>
      <c r="BB118" s="76"/>
      <c r="BC118" s="76"/>
      <c r="BD118" s="76"/>
      <c r="BE118" s="76">
        <f t="shared" si="21"/>
        <v>0</v>
      </c>
      <c r="BF118" s="56">
        <f t="shared" si="22"/>
        <v>0</v>
      </c>
      <c r="BG118" s="76"/>
      <c r="BH118" s="109">
        <f t="shared" si="23"/>
        <v>0</v>
      </c>
      <c r="BI118" s="70"/>
    </row>
    <row r="119" spans="2:61" x14ac:dyDescent="0.25">
      <c r="B119" s="32" t="s">
        <v>315</v>
      </c>
      <c r="C119" s="65" t="s">
        <v>92</v>
      </c>
      <c r="D119" s="65"/>
      <c r="E119" s="76"/>
      <c r="F119" s="76"/>
      <c r="G119" s="76"/>
      <c r="H119" s="76">
        <f t="shared" si="7"/>
        <v>0</v>
      </c>
      <c r="I119" s="56">
        <f t="shared" si="8"/>
        <v>0</v>
      </c>
      <c r="J119" s="76"/>
      <c r="K119" s="65"/>
      <c r="L119" s="76"/>
      <c r="M119" s="76"/>
      <c r="N119" s="76"/>
      <c r="O119" s="76">
        <f t="shared" si="9"/>
        <v>0</v>
      </c>
      <c r="P119" s="56">
        <f t="shared" si="10"/>
        <v>0</v>
      </c>
      <c r="Q119" s="76"/>
      <c r="R119" s="65"/>
      <c r="S119" s="76"/>
      <c r="T119" s="76"/>
      <c r="U119" s="76"/>
      <c r="V119" s="76">
        <f t="shared" si="11"/>
        <v>0</v>
      </c>
      <c r="W119" s="56">
        <f t="shared" si="12"/>
        <v>0</v>
      </c>
      <c r="X119" s="76"/>
      <c r="Y119" s="65"/>
      <c r="Z119" s="76"/>
      <c r="AA119" s="76"/>
      <c r="AB119" s="76"/>
      <c r="AC119" s="76">
        <f t="shared" si="13"/>
        <v>0</v>
      </c>
      <c r="AD119" s="56">
        <f t="shared" si="14"/>
        <v>0</v>
      </c>
      <c r="AE119" s="76"/>
      <c r="AF119" s="65"/>
      <c r="AG119" s="76"/>
      <c r="AH119" s="76"/>
      <c r="AI119" s="76"/>
      <c r="AJ119" s="76">
        <f t="shared" si="15"/>
        <v>0</v>
      </c>
      <c r="AK119" s="56">
        <f t="shared" si="16"/>
        <v>0</v>
      </c>
      <c r="AL119" s="76"/>
      <c r="AM119" s="65"/>
      <c r="AN119" s="76"/>
      <c r="AO119" s="76"/>
      <c r="AP119" s="76"/>
      <c r="AQ119" s="76">
        <f t="shared" si="17"/>
        <v>0</v>
      </c>
      <c r="AR119" s="56">
        <f t="shared" si="18"/>
        <v>0</v>
      </c>
      <c r="AS119" s="76"/>
      <c r="AT119" s="65"/>
      <c r="AU119" s="76"/>
      <c r="AV119" s="76"/>
      <c r="AW119" s="76"/>
      <c r="AX119" s="76">
        <f t="shared" si="19"/>
        <v>0</v>
      </c>
      <c r="AY119" s="56">
        <f t="shared" si="20"/>
        <v>0</v>
      </c>
      <c r="AZ119" s="76"/>
      <c r="BA119" s="65"/>
      <c r="BB119" s="76"/>
      <c r="BC119" s="76"/>
      <c r="BD119" s="76"/>
      <c r="BE119" s="76">
        <f t="shared" si="21"/>
        <v>0</v>
      </c>
      <c r="BF119" s="56">
        <f t="shared" si="22"/>
        <v>0</v>
      </c>
      <c r="BG119" s="76"/>
      <c r="BH119" s="109">
        <f t="shared" si="23"/>
        <v>0</v>
      </c>
      <c r="BI119" s="70"/>
    </row>
    <row r="120" spans="2:61" x14ac:dyDescent="0.25">
      <c r="B120" s="32" t="s">
        <v>307</v>
      </c>
      <c r="C120" s="65" t="s">
        <v>92</v>
      </c>
      <c r="D120" s="65"/>
      <c r="E120" s="76"/>
      <c r="F120" s="76"/>
      <c r="G120" s="76"/>
      <c r="H120" s="76">
        <f t="shared" si="7"/>
        <v>0</v>
      </c>
      <c r="I120" s="56">
        <f t="shared" si="8"/>
        <v>0</v>
      </c>
      <c r="J120" s="76"/>
      <c r="K120" s="65"/>
      <c r="L120" s="76"/>
      <c r="M120" s="76"/>
      <c r="N120" s="76"/>
      <c r="O120" s="76">
        <f t="shared" si="9"/>
        <v>0</v>
      </c>
      <c r="P120" s="56">
        <f t="shared" si="10"/>
        <v>0</v>
      </c>
      <c r="Q120" s="76"/>
      <c r="R120" s="65"/>
      <c r="S120" s="76"/>
      <c r="T120" s="76"/>
      <c r="U120" s="76"/>
      <c r="V120" s="76">
        <f t="shared" si="11"/>
        <v>0</v>
      </c>
      <c r="W120" s="56">
        <f t="shared" si="12"/>
        <v>0</v>
      </c>
      <c r="X120" s="76"/>
      <c r="Y120" s="65"/>
      <c r="Z120" s="76"/>
      <c r="AA120" s="76"/>
      <c r="AB120" s="76"/>
      <c r="AC120" s="76">
        <f t="shared" si="13"/>
        <v>0</v>
      </c>
      <c r="AD120" s="56">
        <f t="shared" si="14"/>
        <v>0</v>
      </c>
      <c r="AE120" s="76"/>
      <c r="AF120" s="65"/>
      <c r="AG120" s="76"/>
      <c r="AH120" s="76"/>
      <c r="AI120" s="76"/>
      <c r="AJ120" s="76">
        <f t="shared" si="15"/>
        <v>0</v>
      </c>
      <c r="AK120" s="56">
        <f t="shared" si="16"/>
        <v>0</v>
      </c>
      <c r="AL120" s="76"/>
      <c r="AM120" s="65"/>
      <c r="AN120" s="76"/>
      <c r="AO120" s="76"/>
      <c r="AP120" s="76"/>
      <c r="AQ120" s="76">
        <f t="shared" si="17"/>
        <v>0</v>
      </c>
      <c r="AR120" s="56">
        <f t="shared" si="18"/>
        <v>0</v>
      </c>
      <c r="AS120" s="76"/>
      <c r="AT120" s="65"/>
      <c r="AU120" s="76"/>
      <c r="AV120" s="76"/>
      <c r="AW120" s="76"/>
      <c r="AX120" s="76">
        <f t="shared" si="19"/>
        <v>0</v>
      </c>
      <c r="AY120" s="56">
        <f t="shared" si="20"/>
        <v>0</v>
      </c>
      <c r="AZ120" s="76"/>
      <c r="BA120" s="65"/>
      <c r="BB120" s="76"/>
      <c r="BC120" s="76"/>
      <c r="BD120" s="76"/>
      <c r="BE120" s="76">
        <f t="shared" si="21"/>
        <v>0</v>
      </c>
      <c r="BF120" s="56">
        <f t="shared" si="22"/>
        <v>0</v>
      </c>
      <c r="BG120" s="76"/>
      <c r="BH120" s="109">
        <f t="shared" si="23"/>
        <v>0</v>
      </c>
      <c r="BI120" s="70"/>
    </row>
    <row r="121" spans="2:61" x14ac:dyDescent="0.25">
      <c r="B121" s="32" t="s">
        <v>316</v>
      </c>
      <c r="C121" s="65" t="s">
        <v>92</v>
      </c>
      <c r="D121" s="65"/>
      <c r="E121" s="76"/>
      <c r="F121" s="76"/>
      <c r="G121" s="76"/>
      <c r="H121" s="76">
        <f t="shared" si="7"/>
        <v>0</v>
      </c>
      <c r="I121" s="56">
        <f t="shared" si="8"/>
        <v>0</v>
      </c>
      <c r="J121" s="76"/>
      <c r="K121" s="65"/>
      <c r="L121" s="76"/>
      <c r="M121" s="76"/>
      <c r="N121" s="76"/>
      <c r="O121" s="76">
        <f t="shared" si="9"/>
        <v>0</v>
      </c>
      <c r="P121" s="56">
        <f t="shared" si="10"/>
        <v>0</v>
      </c>
      <c r="Q121" s="76"/>
      <c r="R121" s="65"/>
      <c r="S121" s="76"/>
      <c r="T121" s="76"/>
      <c r="U121" s="76"/>
      <c r="V121" s="76">
        <f t="shared" si="11"/>
        <v>0</v>
      </c>
      <c r="W121" s="56">
        <f t="shared" si="12"/>
        <v>0</v>
      </c>
      <c r="X121" s="76"/>
      <c r="Y121" s="65"/>
      <c r="Z121" s="76"/>
      <c r="AA121" s="76"/>
      <c r="AB121" s="76"/>
      <c r="AC121" s="76">
        <f t="shared" si="13"/>
        <v>0</v>
      </c>
      <c r="AD121" s="56">
        <f t="shared" si="14"/>
        <v>0</v>
      </c>
      <c r="AE121" s="76"/>
      <c r="AF121" s="65"/>
      <c r="AG121" s="76"/>
      <c r="AH121" s="76"/>
      <c r="AI121" s="76"/>
      <c r="AJ121" s="76">
        <f t="shared" si="15"/>
        <v>0</v>
      </c>
      <c r="AK121" s="56">
        <f t="shared" si="16"/>
        <v>0</v>
      </c>
      <c r="AL121" s="76"/>
      <c r="AM121" s="65"/>
      <c r="AN121" s="76"/>
      <c r="AO121" s="76"/>
      <c r="AP121" s="76"/>
      <c r="AQ121" s="76">
        <f t="shared" si="17"/>
        <v>0</v>
      </c>
      <c r="AR121" s="56">
        <f t="shared" si="18"/>
        <v>0</v>
      </c>
      <c r="AS121" s="76"/>
      <c r="AT121" s="65"/>
      <c r="AU121" s="76"/>
      <c r="AV121" s="76"/>
      <c r="AW121" s="76"/>
      <c r="AX121" s="76">
        <f t="shared" si="19"/>
        <v>0</v>
      </c>
      <c r="AY121" s="56">
        <f t="shared" si="20"/>
        <v>0</v>
      </c>
      <c r="AZ121" s="76"/>
      <c r="BA121" s="65"/>
      <c r="BB121" s="76"/>
      <c r="BC121" s="76"/>
      <c r="BD121" s="76"/>
      <c r="BE121" s="76">
        <f t="shared" si="21"/>
        <v>0</v>
      </c>
      <c r="BF121" s="56">
        <f t="shared" si="22"/>
        <v>0</v>
      </c>
      <c r="BG121" s="76"/>
      <c r="BH121" s="109">
        <f t="shared" si="23"/>
        <v>0</v>
      </c>
      <c r="BI121" s="70"/>
    </row>
    <row r="122" spans="2:61" x14ac:dyDescent="0.25">
      <c r="B122" s="32" t="s">
        <v>308</v>
      </c>
      <c r="C122" s="65" t="s">
        <v>92</v>
      </c>
      <c r="D122" s="65"/>
      <c r="E122" s="76"/>
      <c r="F122" s="76"/>
      <c r="G122" s="76"/>
      <c r="H122" s="76">
        <f t="shared" si="7"/>
        <v>0</v>
      </c>
      <c r="I122" s="56">
        <f t="shared" si="8"/>
        <v>0</v>
      </c>
      <c r="J122" s="76"/>
      <c r="K122" s="65"/>
      <c r="L122" s="76"/>
      <c r="M122" s="76"/>
      <c r="N122" s="76"/>
      <c r="O122" s="76">
        <f t="shared" si="9"/>
        <v>0</v>
      </c>
      <c r="P122" s="56">
        <f t="shared" si="10"/>
        <v>0</v>
      </c>
      <c r="Q122" s="76"/>
      <c r="R122" s="65"/>
      <c r="S122" s="76"/>
      <c r="T122" s="76"/>
      <c r="U122" s="76"/>
      <c r="V122" s="76">
        <f t="shared" si="11"/>
        <v>0</v>
      </c>
      <c r="W122" s="56">
        <f t="shared" si="12"/>
        <v>0</v>
      </c>
      <c r="X122" s="76"/>
      <c r="Y122" s="65"/>
      <c r="Z122" s="76"/>
      <c r="AA122" s="76"/>
      <c r="AB122" s="76"/>
      <c r="AC122" s="76">
        <f t="shared" si="13"/>
        <v>0</v>
      </c>
      <c r="AD122" s="56">
        <f t="shared" si="14"/>
        <v>0</v>
      </c>
      <c r="AE122" s="76"/>
      <c r="AF122" s="65"/>
      <c r="AG122" s="76"/>
      <c r="AH122" s="76"/>
      <c r="AI122" s="76"/>
      <c r="AJ122" s="76">
        <f t="shared" si="15"/>
        <v>0</v>
      </c>
      <c r="AK122" s="56">
        <f t="shared" si="16"/>
        <v>0</v>
      </c>
      <c r="AL122" s="76"/>
      <c r="AM122" s="65"/>
      <c r="AN122" s="76"/>
      <c r="AO122" s="76"/>
      <c r="AP122" s="76"/>
      <c r="AQ122" s="76">
        <f t="shared" si="17"/>
        <v>0</v>
      </c>
      <c r="AR122" s="56">
        <f t="shared" si="18"/>
        <v>0</v>
      </c>
      <c r="AS122" s="76"/>
      <c r="AT122" s="65"/>
      <c r="AU122" s="76"/>
      <c r="AV122" s="76"/>
      <c r="AW122" s="76"/>
      <c r="AX122" s="76">
        <f t="shared" si="19"/>
        <v>0</v>
      </c>
      <c r="AY122" s="56">
        <f t="shared" si="20"/>
        <v>0</v>
      </c>
      <c r="AZ122" s="76"/>
      <c r="BA122" s="65"/>
      <c r="BB122" s="76"/>
      <c r="BC122" s="76"/>
      <c r="BD122" s="76"/>
      <c r="BE122" s="76">
        <f t="shared" si="21"/>
        <v>0</v>
      </c>
      <c r="BF122" s="56">
        <f t="shared" si="22"/>
        <v>0</v>
      </c>
      <c r="BG122" s="76"/>
      <c r="BH122" s="109">
        <f t="shared" si="23"/>
        <v>0</v>
      </c>
      <c r="BI122" s="70"/>
    </row>
    <row r="123" spans="2:61" x14ac:dyDescent="0.25">
      <c r="B123" s="32" t="s">
        <v>317</v>
      </c>
      <c r="C123" s="65" t="s">
        <v>92</v>
      </c>
      <c r="D123" s="65"/>
      <c r="E123" s="76"/>
      <c r="F123" s="76"/>
      <c r="G123" s="76"/>
      <c r="H123" s="76">
        <f t="shared" si="7"/>
        <v>0</v>
      </c>
      <c r="I123" s="56">
        <f t="shared" si="8"/>
        <v>0</v>
      </c>
      <c r="J123" s="76"/>
      <c r="K123" s="65"/>
      <c r="L123" s="76"/>
      <c r="M123" s="76"/>
      <c r="N123" s="76"/>
      <c r="O123" s="76">
        <f t="shared" si="9"/>
        <v>0</v>
      </c>
      <c r="P123" s="56">
        <f t="shared" si="10"/>
        <v>0</v>
      </c>
      <c r="Q123" s="76"/>
      <c r="R123" s="65"/>
      <c r="S123" s="76"/>
      <c r="T123" s="76"/>
      <c r="U123" s="76"/>
      <c r="V123" s="76">
        <f t="shared" si="11"/>
        <v>0</v>
      </c>
      <c r="W123" s="56">
        <f t="shared" si="12"/>
        <v>0</v>
      </c>
      <c r="X123" s="76"/>
      <c r="Y123" s="65"/>
      <c r="Z123" s="76"/>
      <c r="AA123" s="76"/>
      <c r="AB123" s="76"/>
      <c r="AC123" s="76">
        <f t="shared" si="13"/>
        <v>0</v>
      </c>
      <c r="AD123" s="56">
        <f t="shared" si="14"/>
        <v>0</v>
      </c>
      <c r="AE123" s="76"/>
      <c r="AF123" s="65"/>
      <c r="AG123" s="76"/>
      <c r="AH123" s="76"/>
      <c r="AI123" s="76"/>
      <c r="AJ123" s="76">
        <f t="shared" si="15"/>
        <v>0</v>
      </c>
      <c r="AK123" s="56">
        <f t="shared" si="16"/>
        <v>0</v>
      </c>
      <c r="AL123" s="76"/>
      <c r="AM123" s="65"/>
      <c r="AN123" s="76"/>
      <c r="AO123" s="76"/>
      <c r="AP123" s="76"/>
      <c r="AQ123" s="76">
        <f t="shared" si="17"/>
        <v>0</v>
      </c>
      <c r="AR123" s="56">
        <f t="shared" si="18"/>
        <v>0</v>
      </c>
      <c r="AS123" s="76"/>
      <c r="AT123" s="65"/>
      <c r="AU123" s="76"/>
      <c r="AV123" s="76"/>
      <c r="AW123" s="76"/>
      <c r="AX123" s="76">
        <f t="shared" si="19"/>
        <v>0</v>
      </c>
      <c r="AY123" s="56">
        <f t="shared" si="20"/>
        <v>0</v>
      </c>
      <c r="AZ123" s="76"/>
      <c r="BA123" s="65"/>
      <c r="BB123" s="76"/>
      <c r="BC123" s="76"/>
      <c r="BD123" s="76"/>
      <c r="BE123" s="76">
        <f t="shared" si="21"/>
        <v>0</v>
      </c>
      <c r="BF123" s="56">
        <f t="shared" si="22"/>
        <v>0</v>
      </c>
      <c r="BG123" s="76"/>
      <c r="BH123" s="109">
        <f t="shared" si="23"/>
        <v>0</v>
      </c>
      <c r="BI123" s="70"/>
    </row>
    <row r="124" spans="2:61" x14ac:dyDescent="0.25">
      <c r="B124" s="32" t="s">
        <v>309</v>
      </c>
      <c r="C124" s="65" t="s">
        <v>92</v>
      </c>
      <c r="D124" s="65"/>
      <c r="E124" s="76"/>
      <c r="F124" s="76"/>
      <c r="G124" s="76"/>
      <c r="H124" s="76">
        <f t="shared" si="7"/>
        <v>0</v>
      </c>
      <c r="I124" s="56">
        <f t="shared" si="8"/>
        <v>0</v>
      </c>
      <c r="J124" s="76"/>
      <c r="K124" s="65"/>
      <c r="L124" s="76"/>
      <c r="M124" s="76"/>
      <c r="N124" s="76"/>
      <c r="O124" s="76">
        <f t="shared" si="9"/>
        <v>0</v>
      </c>
      <c r="P124" s="56">
        <f t="shared" si="10"/>
        <v>0</v>
      </c>
      <c r="Q124" s="76"/>
      <c r="R124" s="65"/>
      <c r="S124" s="76"/>
      <c r="T124" s="76"/>
      <c r="U124" s="76"/>
      <c r="V124" s="76">
        <f t="shared" si="11"/>
        <v>0</v>
      </c>
      <c r="W124" s="56">
        <f t="shared" si="12"/>
        <v>0</v>
      </c>
      <c r="X124" s="76"/>
      <c r="Y124" s="65"/>
      <c r="Z124" s="76"/>
      <c r="AA124" s="76"/>
      <c r="AB124" s="76"/>
      <c r="AC124" s="76">
        <f t="shared" si="13"/>
        <v>0</v>
      </c>
      <c r="AD124" s="56">
        <f t="shared" si="14"/>
        <v>0</v>
      </c>
      <c r="AE124" s="76"/>
      <c r="AF124" s="65"/>
      <c r="AG124" s="76"/>
      <c r="AH124" s="76"/>
      <c r="AI124" s="76"/>
      <c r="AJ124" s="76">
        <f t="shared" si="15"/>
        <v>0</v>
      </c>
      <c r="AK124" s="56">
        <f t="shared" si="16"/>
        <v>0</v>
      </c>
      <c r="AL124" s="76"/>
      <c r="AM124" s="65"/>
      <c r="AN124" s="76"/>
      <c r="AO124" s="76"/>
      <c r="AP124" s="76"/>
      <c r="AQ124" s="76">
        <f t="shared" si="17"/>
        <v>0</v>
      </c>
      <c r="AR124" s="56">
        <f t="shared" si="18"/>
        <v>0</v>
      </c>
      <c r="AS124" s="76"/>
      <c r="AT124" s="65"/>
      <c r="AU124" s="76"/>
      <c r="AV124" s="76"/>
      <c r="AW124" s="76"/>
      <c r="AX124" s="76">
        <f t="shared" si="19"/>
        <v>0</v>
      </c>
      <c r="AY124" s="56">
        <f t="shared" si="20"/>
        <v>0</v>
      </c>
      <c r="AZ124" s="76"/>
      <c r="BA124" s="65"/>
      <c r="BB124" s="76"/>
      <c r="BC124" s="76"/>
      <c r="BD124" s="76"/>
      <c r="BE124" s="76">
        <f t="shared" si="21"/>
        <v>0</v>
      </c>
      <c r="BF124" s="56">
        <f t="shared" si="22"/>
        <v>0</v>
      </c>
      <c r="BG124" s="76"/>
      <c r="BH124" s="109">
        <f t="shared" si="23"/>
        <v>0</v>
      </c>
      <c r="BI124" s="70"/>
    </row>
    <row r="125" spans="2:61" x14ac:dyDescent="0.25">
      <c r="B125" s="32" t="s">
        <v>318</v>
      </c>
      <c r="C125" s="65" t="s">
        <v>92</v>
      </c>
      <c r="D125" s="65"/>
      <c r="E125" s="76"/>
      <c r="F125" s="76"/>
      <c r="G125" s="76"/>
      <c r="H125" s="76">
        <f t="shared" si="7"/>
        <v>0</v>
      </c>
      <c r="I125" s="56">
        <f t="shared" si="8"/>
        <v>0</v>
      </c>
      <c r="J125" s="76"/>
      <c r="K125" s="65"/>
      <c r="L125" s="76"/>
      <c r="M125" s="76"/>
      <c r="N125" s="76"/>
      <c r="O125" s="76">
        <f t="shared" si="9"/>
        <v>0</v>
      </c>
      <c r="P125" s="56">
        <f t="shared" si="10"/>
        <v>0</v>
      </c>
      <c r="Q125" s="76"/>
      <c r="R125" s="65"/>
      <c r="S125" s="76"/>
      <c r="T125" s="76"/>
      <c r="U125" s="76"/>
      <c r="V125" s="76">
        <f t="shared" si="11"/>
        <v>0</v>
      </c>
      <c r="W125" s="56">
        <f t="shared" si="12"/>
        <v>0</v>
      </c>
      <c r="X125" s="76"/>
      <c r="Y125" s="65"/>
      <c r="Z125" s="76"/>
      <c r="AA125" s="76"/>
      <c r="AB125" s="76"/>
      <c r="AC125" s="76">
        <f t="shared" si="13"/>
        <v>0</v>
      </c>
      <c r="AD125" s="56">
        <f t="shared" si="14"/>
        <v>0</v>
      </c>
      <c r="AE125" s="76"/>
      <c r="AF125" s="65"/>
      <c r="AG125" s="76"/>
      <c r="AH125" s="76"/>
      <c r="AI125" s="76"/>
      <c r="AJ125" s="76">
        <f t="shared" si="15"/>
        <v>0</v>
      </c>
      <c r="AK125" s="56">
        <f t="shared" si="16"/>
        <v>0</v>
      </c>
      <c r="AL125" s="76"/>
      <c r="AM125" s="65"/>
      <c r="AN125" s="76"/>
      <c r="AO125" s="76"/>
      <c r="AP125" s="76"/>
      <c r="AQ125" s="76">
        <f t="shared" si="17"/>
        <v>0</v>
      </c>
      <c r="AR125" s="56">
        <f t="shared" si="18"/>
        <v>0</v>
      </c>
      <c r="AS125" s="76"/>
      <c r="AT125" s="65"/>
      <c r="AU125" s="76"/>
      <c r="AV125" s="76"/>
      <c r="AW125" s="76"/>
      <c r="AX125" s="76">
        <f t="shared" si="19"/>
        <v>0</v>
      </c>
      <c r="AY125" s="56">
        <f t="shared" si="20"/>
        <v>0</v>
      </c>
      <c r="AZ125" s="76"/>
      <c r="BA125" s="65"/>
      <c r="BB125" s="76"/>
      <c r="BC125" s="76"/>
      <c r="BD125" s="76"/>
      <c r="BE125" s="76">
        <f t="shared" si="21"/>
        <v>0</v>
      </c>
      <c r="BF125" s="56">
        <f t="shared" si="22"/>
        <v>0</v>
      </c>
      <c r="BG125" s="76"/>
      <c r="BH125" s="109">
        <f t="shared" si="23"/>
        <v>0</v>
      </c>
      <c r="BI125" s="70"/>
    </row>
    <row r="126" spans="2:61" x14ac:dyDescent="0.25">
      <c r="B126" s="32"/>
      <c r="C126" s="65" t="s">
        <v>92</v>
      </c>
      <c r="D126" s="65"/>
      <c r="E126" s="76"/>
      <c r="F126" s="76"/>
      <c r="G126" s="76"/>
      <c r="H126" s="76">
        <f t="shared" si="7"/>
        <v>0</v>
      </c>
      <c r="I126" s="56">
        <f t="shared" si="8"/>
        <v>0</v>
      </c>
      <c r="J126" s="76"/>
      <c r="K126" s="65"/>
      <c r="L126" s="76"/>
      <c r="M126" s="76"/>
      <c r="N126" s="76"/>
      <c r="O126" s="76">
        <f t="shared" si="9"/>
        <v>0</v>
      </c>
      <c r="P126" s="56">
        <f t="shared" si="10"/>
        <v>0</v>
      </c>
      <c r="Q126" s="76"/>
      <c r="R126" s="65"/>
      <c r="S126" s="76"/>
      <c r="T126" s="76"/>
      <c r="U126" s="76"/>
      <c r="V126" s="76">
        <f t="shared" si="11"/>
        <v>0</v>
      </c>
      <c r="W126" s="56">
        <f t="shared" si="12"/>
        <v>0</v>
      </c>
      <c r="X126" s="76"/>
      <c r="Y126" s="65"/>
      <c r="Z126" s="76"/>
      <c r="AA126" s="76"/>
      <c r="AB126" s="76"/>
      <c r="AC126" s="76">
        <f t="shared" si="13"/>
        <v>0</v>
      </c>
      <c r="AD126" s="56">
        <f t="shared" si="14"/>
        <v>0</v>
      </c>
      <c r="AE126" s="76"/>
      <c r="AF126" s="65"/>
      <c r="AG126" s="76"/>
      <c r="AH126" s="76"/>
      <c r="AI126" s="76"/>
      <c r="AJ126" s="76">
        <f t="shared" si="15"/>
        <v>0</v>
      </c>
      <c r="AK126" s="56">
        <f t="shared" si="16"/>
        <v>0</v>
      </c>
      <c r="AL126" s="76"/>
      <c r="AM126" s="65"/>
      <c r="AN126" s="76"/>
      <c r="AO126" s="76"/>
      <c r="AP126" s="76"/>
      <c r="AQ126" s="76">
        <f t="shared" si="17"/>
        <v>0</v>
      </c>
      <c r="AR126" s="56">
        <f t="shared" si="18"/>
        <v>0</v>
      </c>
      <c r="AS126" s="76"/>
      <c r="AT126" s="65"/>
      <c r="AU126" s="76"/>
      <c r="AV126" s="76"/>
      <c r="AW126" s="76"/>
      <c r="AX126" s="76">
        <f t="shared" si="19"/>
        <v>0</v>
      </c>
      <c r="AY126" s="56">
        <f t="shared" si="20"/>
        <v>0</v>
      </c>
      <c r="AZ126" s="76"/>
      <c r="BA126" s="65"/>
      <c r="BB126" s="76"/>
      <c r="BC126" s="76"/>
      <c r="BD126" s="76"/>
      <c r="BE126" s="76">
        <f t="shared" si="21"/>
        <v>0</v>
      </c>
      <c r="BF126" s="56">
        <f t="shared" si="22"/>
        <v>0</v>
      </c>
      <c r="BG126" s="76"/>
      <c r="BH126" s="109">
        <f t="shared" si="23"/>
        <v>0</v>
      </c>
      <c r="BI126" s="70"/>
    </row>
    <row r="127" spans="2:61" x14ac:dyDescent="0.25">
      <c r="B127" s="32" t="s">
        <v>324</v>
      </c>
      <c r="C127" s="65" t="s">
        <v>92</v>
      </c>
      <c r="D127" s="65"/>
      <c r="E127" s="76"/>
      <c r="F127" s="76"/>
      <c r="G127" s="76"/>
      <c r="H127" s="76">
        <f t="shared" si="7"/>
        <v>0</v>
      </c>
      <c r="I127" s="56">
        <f t="shared" si="8"/>
        <v>0</v>
      </c>
      <c r="J127" s="76"/>
      <c r="K127" s="65"/>
      <c r="L127" s="76"/>
      <c r="M127" s="76"/>
      <c r="N127" s="76"/>
      <c r="O127" s="76">
        <f t="shared" si="9"/>
        <v>0</v>
      </c>
      <c r="P127" s="56">
        <f t="shared" si="10"/>
        <v>0</v>
      </c>
      <c r="Q127" s="76"/>
      <c r="R127" s="65"/>
      <c r="S127" s="76"/>
      <c r="T127" s="76"/>
      <c r="U127" s="76"/>
      <c r="V127" s="76">
        <f t="shared" si="11"/>
        <v>0</v>
      </c>
      <c r="W127" s="56">
        <f t="shared" si="12"/>
        <v>0</v>
      </c>
      <c r="X127" s="76"/>
      <c r="Y127" s="65"/>
      <c r="Z127" s="76"/>
      <c r="AA127" s="76"/>
      <c r="AB127" s="76"/>
      <c r="AC127" s="76">
        <f t="shared" si="13"/>
        <v>0</v>
      </c>
      <c r="AD127" s="56">
        <f t="shared" si="14"/>
        <v>0</v>
      </c>
      <c r="AE127" s="76"/>
      <c r="AF127" s="65"/>
      <c r="AG127" s="76"/>
      <c r="AH127" s="76"/>
      <c r="AI127" s="76"/>
      <c r="AJ127" s="76">
        <f t="shared" si="15"/>
        <v>0</v>
      </c>
      <c r="AK127" s="56">
        <f t="shared" si="16"/>
        <v>0</v>
      </c>
      <c r="AL127" s="76"/>
      <c r="AM127" s="65"/>
      <c r="AN127" s="76"/>
      <c r="AO127" s="76"/>
      <c r="AP127" s="76"/>
      <c r="AQ127" s="76">
        <f t="shared" si="17"/>
        <v>0</v>
      </c>
      <c r="AR127" s="56">
        <f t="shared" si="18"/>
        <v>0</v>
      </c>
      <c r="AS127" s="76"/>
      <c r="AT127" s="65"/>
      <c r="AU127" s="76"/>
      <c r="AV127" s="76"/>
      <c r="AW127" s="76"/>
      <c r="AX127" s="76">
        <f t="shared" si="19"/>
        <v>0</v>
      </c>
      <c r="AY127" s="56">
        <f t="shared" si="20"/>
        <v>0</v>
      </c>
      <c r="AZ127" s="76"/>
      <c r="BA127" s="65"/>
      <c r="BB127" s="76"/>
      <c r="BC127" s="76"/>
      <c r="BD127" s="76"/>
      <c r="BE127" s="76">
        <f t="shared" si="21"/>
        <v>0</v>
      </c>
      <c r="BF127" s="56">
        <f t="shared" si="22"/>
        <v>0</v>
      </c>
      <c r="BG127" s="76"/>
      <c r="BH127" s="109">
        <f t="shared" si="23"/>
        <v>0</v>
      </c>
      <c r="BI127" s="70"/>
    </row>
    <row r="128" spans="2:61" x14ac:dyDescent="0.25">
      <c r="B128" s="32" t="s">
        <v>325</v>
      </c>
      <c r="C128" s="65" t="s">
        <v>92</v>
      </c>
      <c r="D128" s="65"/>
      <c r="E128" s="76"/>
      <c r="F128" s="76"/>
      <c r="G128" s="76"/>
      <c r="H128" s="76">
        <f t="shared" si="7"/>
        <v>0</v>
      </c>
      <c r="I128" s="56">
        <f t="shared" si="8"/>
        <v>0</v>
      </c>
      <c r="J128" s="76"/>
      <c r="K128" s="65"/>
      <c r="L128" s="76"/>
      <c r="M128" s="76"/>
      <c r="N128" s="76"/>
      <c r="O128" s="76">
        <f t="shared" si="9"/>
        <v>0</v>
      </c>
      <c r="P128" s="56">
        <f t="shared" si="10"/>
        <v>0</v>
      </c>
      <c r="Q128" s="76"/>
      <c r="R128" s="65"/>
      <c r="S128" s="76"/>
      <c r="T128" s="76"/>
      <c r="U128" s="76"/>
      <c r="V128" s="76">
        <f t="shared" si="11"/>
        <v>0</v>
      </c>
      <c r="W128" s="56">
        <f t="shared" si="12"/>
        <v>0</v>
      </c>
      <c r="X128" s="76"/>
      <c r="Y128" s="65"/>
      <c r="Z128" s="76"/>
      <c r="AA128" s="76"/>
      <c r="AB128" s="76"/>
      <c r="AC128" s="76">
        <f t="shared" si="13"/>
        <v>0</v>
      </c>
      <c r="AD128" s="56">
        <f t="shared" si="14"/>
        <v>0</v>
      </c>
      <c r="AE128" s="76"/>
      <c r="AF128" s="65"/>
      <c r="AG128" s="76"/>
      <c r="AH128" s="76"/>
      <c r="AI128" s="76"/>
      <c r="AJ128" s="76">
        <f t="shared" si="15"/>
        <v>0</v>
      </c>
      <c r="AK128" s="56">
        <f t="shared" si="16"/>
        <v>0</v>
      </c>
      <c r="AL128" s="76"/>
      <c r="AM128" s="65"/>
      <c r="AN128" s="76"/>
      <c r="AO128" s="76"/>
      <c r="AP128" s="76"/>
      <c r="AQ128" s="76">
        <f t="shared" si="17"/>
        <v>0</v>
      </c>
      <c r="AR128" s="56">
        <f t="shared" si="18"/>
        <v>0</v>
      </c>
      <c r="AS128" s="76"/>
      <c r="AT128" s="65"/>
      <c r="AU128" s="76"/>
      <c r="AV128" s="76"/>
      <c r="AW128" s="76"/>
      <c r="AX128" s="76">
        <f t="shared" si="19"/>
        <v>0</v>
      </c>
      <c r="AY128" s="56">
        <f t="shared" si="20"/>
        <v>0</v>
      </c>
      <c r="AZ128" s="76"/>
      <c r="BA128" s="65"/>
      <c r="BB128" s="76"/>
      <c r="BC128" s="76"/>
      <c r="BD128" s="76"/>
      <c r="BE128" s="76">
        <f t="shared" si="21"/>
        <v>0</v>
      </c>
      <c r="BF128" s="56">
        <f t="shared" si="22"/>
        <v>0</v>
      </c>
      <c r="BG128" s="76"/>
      <c r="BH128" s="109">
        <f t="shared" si="23"/>
        <v>0</v>
      </c>
      <c r="BI128" s="70"/>
    </row>
    <row r="129" spans="2:61" x14ac:dyDescent="0.25">
      <c r="B129" s="32" t="s">
        <v>322</v>
      </c>
      <c r="C129" s="65" t="s">
        <v>92</v>
      </c>
      <c r="D129" s="65"/>
      <c r="E129" s="76"/>
      <c r="F129" s="76"/>
      <c r="G129" s="76"/>
      <c r="H129" s="76">
        <f t="shared" si="7"/>
        <v>0</v>
      </c>
      <c r="I129" s="56">
        <f t="shared" si="8"/>
        <v>0</v>
      </c>
      <c r="J129" s="76"/>
      <c r="K129" s="65"/>
      <c r="L129" s="76"/>
      <c r="M129" s="76"/>
      <c r="N129" s="76"/>
      <c r="O129" s="76">
        <f t="shared" si="9"/>
        <v>0</v>
      </c>
      <c r="P129" s="56">
        <f t="shared" si="10"/>
        <v>0</v>
      </c>
      <c r="Q129" s="76"/>
      <c r="R129" s="65"/>
      <c r="S129" s="76"/>
      <c r="T129" s="76"/>
      <c r="U129" s="76"/>
      <c r="V129" s="76">
        <f t="shared" si="11"/>
        <v>0</v>
      </c>
      <c r="W129" s="56">
        <f t="shared" si="12"/>
        <v>0</v>
      </c>
      <c r="X129" s="76"/>
      <c r="Y129" s="65"/>
      <c r="Z129" s="76"/>
      <c r="AA129" s="76"/>
      <c r="AB129" s="76"/>
      <c r="AC129" s="76">
        <f t="shared" si="13"/>
        <v>0</v>
      </c>
      <c r="AD129" s="56">
        <f t="shared" si="14"/>
        <v>0</v>
      </c>
      <c r="AE129" s="76"/>
      <c r="AF129" s="65"/>
      <c r="AG129" s="76"/>
      <c r="AH129" s="76"/>
      <c r="AI129" s="76"/>
      <c r="AJ129" s="76">
        <f t="shared" si="15"/>
        <v>0</v>
      </c>
      <c r="AK129" s="56">
        <f t="shared" si="16"/>
        <v>0</v>
      </c>
      <c r="AL129" s="76"/>
      <c r="AM129" s="65"/>
      <c r="AN129" s="76"/>
      <c r="AO129" s="76"/>
      <c r="AP129" s="76"/>
      <c r="AQ129" s="76">
        <f t="shared" si="17"/>
        <v>0</v>
      </c>
      <c r="AR129" s="56">
        <f t="shared" si="18"/>
        <v>0</v>
      </c>
      <c r="AS129" s="76"/>
      <c r="AT129" s="65"/>
      <c r="AU129" s="76"/>
      <c r="AV129" s="76"/>
      <c r="AW129" s="76"/>
      <c r="AX129" s="76">
        <f t="shared" si="19"/>
        <v>0</v>
      </c>
      <c r="AY129" s="56">
        <f t="shared" si="20"/>
        <v>0</v>
      </c>
      <c r="AZ129" s="76"/>
      <c r="BA129" s="65"/>
      <c r="BB129" s="76"/>
      <c r="BC129" s="76"/>
      <c r="BD129" s="76"/>
      <c r="BE129" s="76">
        <f t="shared" si="21"/>
        <v>0</v>
      </c>
      <c r="BF129" s="56">
        <f t="shared" si="22"/>
        <v>0</v>
      </c>
      <c r="BG129" s="76"/>
      <c r="BH129" s="109">
        <f t="shared" si="23"/>
        <v>0</v>
      </c>
      <c r="BI129" s="70"/>
    </row>
    <row r="130" spans="2:61" x14ac:dyDescent="0.25">
      <c r="B130" s="32" t="s">
        <v>323</v>
      </c>
      <c r="C130" s="65" t="s">
        <v>92</v>
      </c>
      <c r="D130" s="65"/>
      <c r="E130" s="76"/>
      <c r="F130" s="76"/>
      <c r="G130" s="76"/>
      <c r="H130" s="76">
        <f t="shared" si="7"/>
        <v>0</v>
      </c>
      <c r="I130" s="56">
        <f t="shared" si="8"/>
        <v>0</v>
      </c>
      <c r="J130" s="76"/>
      <c r="K130" s="65"/>
      <c r="L130" s="76"/>
      <c r="M130" s="76"/>
      <c r="N130" s="76"/>
      <c r="O130" s="76">
        <f t="shared" si="9"/>
        <v>0</v>
      </c>
      <c r="P130" s="56">
        <f t="shared" si="10"/>
        <v>0</v>
      </c>
      <c r="Q130" s="76"/>
      <c r="R130" s="65"/>
      <c r="S130" s="76"/>
      <c r="T130" s="76"/>
      <c r="U130" s="76"/>
      <c r="V130" s="76">
        <f t="shared" si="11"/>
        <v>0</v>
      </c>
      <c r="W130" s="56">
        <f t="shared" si="12"/>
        <v>0</v>
      </c>
      <c r="X130" s="76"/>
      <c r="Y130" s="65"/>
      <c r="Z130" s="76"/>
      <c r="AA130" s="76"/>
      <c r="AB130" s="76"/>
      <c r="AC130" s="76">
        <f t="shared" si="13"/>
        <v>0</v>
      </c>
      <c r="AD130" s="56">
        <f t="shared" si="14"/>
        <v>0</v>
      </c>
      <c r="AE130" s="76"/>
      <c r="AF130" s="65"/>
      <c r="AG130" s="76"/>
      <c r="AH130" s="76"/>
      <c r="AI130" s="76"/>
      <c r="AJ130" s="76">
        <f t="shared" si="15"/>
        <v>0</v>
      </c>
      <c r="AK130" s="56">
        <f t="shared" si="16"/>
        <v>0</v>
      </c>
      <c r="AL130" s="76"/>
      <c r="AM130" s="65"/>
      <c r="AN130" s="76"/>
      <c r="AO130" s="76"/>
      <c r="AP130" s="76"/>
      <c r="AQ130" s="76">
        <f t="shared" si="17"/>
        <v>0</v>
      </c>
      <c r="AR130" s="56">
        <f t="shared" si="18"/>
        <v>0</v>
      </c>
      <c r="AS130" s="76"/>
      <c r="AT130" s="65"/>
      <c r="AU130" s="76"/>
      <c r="AV130" s="76"/>
      <c r="AW130" s="76"/>
      <c r="AX130" s="76">
        <f t="shared" si="19"/>
        <v>0</v>
      </c>
      <c r="AY130" s="56">
        <f t="shared" si="20"/>
        <v>0</v>
      </c>
      <c r="AZ130" s="76"/>
      <c r="BA130" s="65"/>
      <c r="BB130" s="76"/>
      <c r="BC130" s="76"/>
      <c r="BD130" s="76"/>
      <c r="BE130" s="76">
        <f t="shared" si="21"/>
        <v>0</v>
      </c>
      <c r="BF130" s="56">
        <f t="shared" si="22"/>
        <v>0</v>
      </c>
      <c r="BG130" s="76"/>
      <c r="BH130" s="109">
        <f t="shared" si="23"/>
        <v>0</v>
      </c>
      <c r="BI130" s="70"/>
    </row>
    <row r="131" spans="2:61" x14ac:dyDescent="0.25">
      <c r="B131" s="32" t="s">
        <v>326</v>
      </c>
      <c r="C131" s="65" t="s">
        <v>92</v>
      </c>
      <c r="D131" s="65"/>
      <c r="E131" s="76"/>
      <c r="F131" s="76"/>
      <c r="G131" s="76"/>
      <c r="H131" s="76">
        <f t="shared" si="7"/>
        <v>0</v>
      </c>
      <c r="I131" s="56">
        <f t="shared" si="8"/>
        <v>0</v>
      </c>
      <c r="J131" s="76"/>
      <c r="K131" s="65"/>
      <c r="L131" s="76"/>
      <c r="M131" s="76"/>
      <c r="N131" s="76"/>
      <c r="O131" s="76">
        <f t="shared" si="9"/>
        <v>0</v>
      </c>
      <c r="P131" s="56">
        <f t="shared" si="10"/>
        <v>0</v>
      </c>
      <c r="Q131" s="76"/>
      <c r="R131" s="65"/>
      <c r="S131" s="76"/>
      <c r="T131" s="76"/>
      <c r="U131" s="76"/>
      <c r="V131" s="76">
        <f t="shared" si="11"/>
        <v>0</v>
      </c>
      <c r="W131" s="56">
        <f t="shared" si="12"/>
        <v>0</v>
      </c>
      <c r="X131" s="76"/>
      <c r="Y131" s="65"/>
      <c r="Z131" s="76"/>
      <c r="AA131" s="76"/>
      <c r="AB131" s="76"/>
      <c r="AC131" s="76">
        <f t="shared" si="13"/>
        <v>0</v>
      </c>
      <c r="AD131" s="56">
        <f t="shared" si="14"/>
        <v>0</v>
      </c>
      <c r="AE131" s="76"/>
      <c r="AF131" s="65"/>
      <c r="AG131" s="76"/>
      <c r="AH131" s="76"/>
      <c r="AI131" s="76"/>
      <c r="AJ131" s="76">
        <f t="shared" si="15"/>
        <v>0</v>
      </c>
      <c r="AK131" s="56">
        <f t="shared" si="16"/>
        <v>0</v>
      </c>
      <c r="AL131" s="76"/>
      <c r="AM131" s="65"/>
      <c r="AN131" s="76"/>
      <c r="AO131" s="76"/>
      <c r="AP131" s="76"/>
      <c r="AQ131" s="76">
        <f t="shared" si="17"/>
        <v>0</v>
      </c>
      <c r="AR131" s="56">
        <f t="shared" si="18"/>
        <v>0</v>
      </c>
      <c r="AS131" s="76"/>
      <c r="AT131" s="65"/>
      <c r="AU131" s="76"/>
      <c r="AV131" s="76"/>
      <c r="AW131" s="76"/>
      <c r="AX131" s="76">
        <f t="shared" si="19"/>
        <v>0</v>
      </c>
      <c r="AY131" s="56">
        <f t="shared" si="20"/>
        <v>0</v>
      </c>
      <c r="AZ131" s="76"/>
      <c r="BA131" s="65"/>
      <c r="BB131" s="76"/>
      <c r="BC131" s="76"/>
      <c r="BD131" s="76"/>
      <c r="BE131" s="76">
        <f t="shared" si="21"/>
        <v>0</v>
      </c>
      <c r="BF131" s="56">
        <f t="shared" si="22"/>
        <v>0</v>
      </c>
      <c r="BG131" s="76"/>
      <c r="BH131" s="109">
        <f t="shared" si="23"/>
        <v>0</v>
      </c>
      <c r="BI131" s="70"/>
    </row>
    <row r="132" spans="2:61" x14ac:dyDescent="0.25">
      <c r="B132" s="32" t="s">
        <v>82</v>
      </c>
      <c r="C132" s="65" t="s">
        <v>92</v>
      </c>
      <c r="D132" s="65"/>
      <c r="E132" s="76"/>
      <c r="F132" s="76"/>
      <c r="G132" s="76"/>
      <c r="H132" s="76">
        <f t="shared" si="7"/>
        <v>0</v>
      </c>
      <c r="I132" s="56">
        <f t="shared" si="8"/>
        <v>0</v>
      </c>
      <c r="J132" s="76"/>
      <c r="K132" s="65"/>
      <c r="L132" s="76"/>
      <c r="M132" s="76"/>
      <c r="N132" s="76"/>
      <c r="O132" s="76">
        <f t="shared" si="9"/>
        <v>0</v>
      </c>
      <c r="P132" s="56">
        <f t="shared" si="10"/>
        <v>0</v>
      </c>
      <c r="Q132" s="76"/>
      <c r="R132" s="65"/>
      <c r="S132" s="76"/>
      <c r="T132" s="76"/>
      <c r="U132" s="76"/>
      <c r="V132" s="76">
        <f t="shared" si="11"/>
        <v>0</v>
      </c>
      <c r="W132" s="56">
        <f t="shared" si="12"/>
        <v>0</v>
      </c>
      <c r="X132" s="76"/>
      <c r="Y132" s="65"/>
      <c r="Z132" s="76"/>
      <c r="AA132" s="76"/>
      <c r="AB132" s="76"/>
      <c r="AC132" s="76">
        <f t="shared" si="13"/>
        <v>0</v>
      </c>
      <c r="AD132" s="56">
        <f t="shared" si="14"/>
        <v>0</v>
      </c>
      <c r="AE132" s="76"/>
      <c r="AF132" s="65"/>
      <c r="AG132" s="76"/>
      <c r="AH132" s="76"/>
      <c r="AI132" s="76"/>
      <c r="AJ132" s="76">
        <f t="shared" si="15"/>
        <v>0</v>
      </c>
      <c r="AK132" s="56">
        <f t="shared" si="16"/>
        <v>0</v>
      </c>
      <c r="AL132" s="76"/>
      <c r="AM132" s="65"/>
      <c r="AN132" s="76"/>
      <c r="AO132" s="76"/>
      <c r="AP132" s="76"/>
      <c r="AQ132" s="76">
        <f t="shared" si="17"/>
        <v>0</v>
      </c>
      <c r="AR132" s="56">
        <f t="shared" si="18"/>
        <v>0</v>
      </c>
      <c r="AS132" s="76"/>
      <c r="AT132" s="65"/>
      <c r="AU132" s="76"/>
      <c r="AV132" s="76"/>
      <c r="AW132" s="76"/>
      <c r="AX132" s="76">
        <f t="shared" si="19"/>
        <v>0</v>
      </c>
      <c r="AY132" s="56">
        <f t="shared" si="20"/>
        <v>0</v>
      </c>
      <c r="AZ132" s="76"/>
      <c r="BA132" s="65"/>
      <c r="BB132" s="76"/>
      <c r="BC132" s="76"/>
      <c r="BD132" s="76"/>
      <c r="BE132" s="76">
        <f t="shared" si="21"/>
        <v>0</v>
      </c>
      <c r="BF132" s="56">
        <f t="shared" si="22"/>
        <v>0</v>
      </c>
      <c r="BG132" s="76"/>
      <c r="BH132" s="109">
        <f t="shared" si="23"/>
        <v>0</v>
      </c>
      <c r="BI132" s="70"/>
    </row>
    <row r="133" spans="2:61" x14ac:dyDescent="0.25">
      <c r="B133" s="33" t="s">
        <v>88</v>
      </c>
      <c r="C133" s="33"/>
      <c r="D133" s="33"/>
      <c r="E133" s="33"/>
      <c r="F133" s="33"/>
      <c r="G133" s="33"/>
      <c r="H133" s="33"/>
      <c r="I133" s="82">
        <f>SUM(I106:I132)</f>
        <v>0</v>
      </c>
      <c r="J133" s="33"/>
      <c r="K133" s="33"/>
      <c r="L133" s="33"/>
      <c r="M133" s="33"/>
      <c r="N133" s="33"/>
      <c r="O133" s="33"/>
      <c r="P133" s="82">
        <f>SUM(P106:P132)</f>
        <v>0</v>
      </c>
      <c r="Q133" s="33"/>
      <c r="R133" s="33"/>
      <c r="S133" s="33"/>
      <c r="T133" s="33"/>
      <c r="U133" s="33"/>
      <c r="V133" s="33"/>
      <c r="W133" s="82">
        <f>SUM(W106:W132)</f>
        <v>0</v>
      </c>
      <c r="X133" s="33"/>
      <c r="Y133" s="33"/>
      <c r="Z133" s="33"/>
      <c r="AA133" s="33"/>
      <c r="AB133" s="33"/>
      <c r="AC133" s="33"/>
      <c r="AD133" s="82">
        <f>SUM(AD106:AD132)</f>
        <v>0</v>
      </c>
      <c r="AE133" s="33"/>
      <c r="AF133" s="33"/>
      <c r="AG133" s="33"/>
      <c r="AH133" s="33"/>
      <c r="AI133" s="33"/>
      <c r="AJ133" s="33"/>
      <c r="AK133" s="82">
        <f>SUM(AK106:AK132)</f>
        <v>0</v>
      </c>
      <c r="AL133" s="33"/>
      <c r="AM133" s="33"/>
      <c r="AN133" s="33"/>
      <c r="AO133" s="33"/>
      <c r="AP133" s="33"/>
      <c r="AQ133" s="33"/>
      <c r="AR133" s="82">
        <f>SUM(AR106:AR132)</f>
        <v>0</v>
      </c>
      <c r="AS133" s="33"/>
      <c r="AT133" s="33"/>
      <c r="AU133" s="33"/>
      <c r="AV133" s="33"/>
      <c r="AW133" s="33"/>
      <c r="AX133" s="33"/>
      <c r="AY133" s="82">
        <f>SUM(AY106:AY132)</f>
        <v>0</v>
      </c>
      <c r="AZ133" s="33"/>
      <c r="BA133" s="33"/>
      <c r="BB133" s="33"/>
      <c r="BC133" s="33"/>
      <c r="BD133" s="33"/>
      <c r="BE133" s="33"/>
      <c r="BF133" s="82">
        <f>SUM(BF106:BF132)</f>
        <v>0</v>
      </c>
      <c r="BG133" s="33"/>
      <c r="BH133" s="82">
        <f>SUM(BH106:BH132)</f>
        <v>0</v>
      </c>
      <c r="BI133" s="113" t="e">
        <f>+BH133/$D$186</f>
        <v>#DIV/0!</v>
      </c>
    </row>
    <row r="135" spans="2:61" ht="24" customHeight="1" x14ac:dyDescent="0.25">
      <c r="B135" s="243" t="s">
        <v>89</v>
      </c>
      <c r="C135" s="243"/>
      <c r="D135" s="243"/>
      <c r="E135" s="243"/>
      <c r="F135" s="243"/>
      <c r="G135" s="243"/>
      <c r="H135" s="243"/>
      <c r="I135" s="243"/>
      <c r="J135" s="243"/>
      <c r="K135" s="243"/>
      <c r="L135" s="243"/>
      <c r="M135" s="243"/>
      <c r="N135" s="243"/>
      <c r="O135" s="243"/>
      <c r="P135" s="243"/>
      <c r="Q135" s="243"/>
      <c r="R135" s="243"/>
      <c r="S135" s="243"/>
      <c r="T135" s="243"/>
      <c r="U135" s="243"/>
      <c r="V135" s="243"/>
      <c r="W135" s="243"/>
      <c r="X135" s="243"/>
      <c r="Y135" s="243"/>
      <c r="Z135" s="243"/>
      <c r="AA135" s="243"/>
      <c r="AB135" s="243"/>
      <c r="AC135" s="243"/>
      <c r="AD135" s="243"/>
      <c r="AE135" s="243"/>
      <c r="AF135" s="243"/>
      <c r="AG135" s="243"/>
      <c r="AH135" s="243"/>
      <c r="AI135" s="243"/>
      <c r="AJ135" s="243"/>
      <c r="AK135" s="243"/>
      <c r="AL135" s="243"/>
      <c r="AM135" s="243"/>
      <c r="AN135" s="243"/>
      <c r="AO135" s="243"/>
      <c r="AP135" s="243"/>
      <c r="AQ135" s="243"/>
      <c r="AR135" s="243"/>
      <c r="AS135" s="243"/>
      <c r="AT135" s="243"/>
      <c r="AU135" s="243"/>
      <c r="AV135" s="243"/>
      <c r="AW135" s="243"/>
      <c r="AX135" s="243"/>
      <c r="AY135" s="243"/>
      <c r="AZ135" s="243"/>
      <c r="BA135" s="243"/>
    </row>
    <row r="136" spans="2:61" ht="24" customHeight="1" x14ac:dyDescent="0.25">
      <c r="B136" s="93"/>
      <c r="C136" s="94"/>
      <c r="D136" s="238" t="s">
        <v>157</v>
      </c>
      <c r="E136" s="238"/>
      <c r="F136" s="238"/>
      <c r="G136" s="238"/>
      <c r="H136" s="238"/>
      <c r="I136" s="238"/>
      <c r="J136" s="238" t="s">
        <v>158</v>
      </c>
      <c r="K136" s="238"/>
      <c r="L136" s="238"/>
      <c r="M136" s="238"/>
      <c r="N136" s="238"/>
      <c r="O136" s="238"/>
      <c r="P136" s="238" t="s">
        <v>159</v>
      </c>
      <c r="Q136" s="238"/>
      <c r="R136" s="238"/>
      <c r="S136" s="238"/>
      <c r="T136" s="238"/>
      <c r="U136" s="238"/>
      <c r="V136" s="238" t="s">
        <v>160</v>
      </c>
      <c r="W136" s="238"/>
      <c r="X136" s="238"/>
      <c r="Y136" s="238"/>
      <c r="Z136" s="238"/>
      <c r="AA136" s="238"/>
      <c r="AB136" s="238" t="s">
        <v>161</v>
      </c>
      <c r="AC136" s="238"/>
      <c r="AD136" s="238"/>
      <c r="AE136" s="238"/>
      <c r="AF136" s="238"/>
      <c r="AG136" s="238"/>
      <c r="AH136" s="238" t="s">
        <v>162</v>
      </c>
      <c r="AI136" s="238"/>
      <c r="AJ136" s="238"/>
      <c r="AK136" s="238"/>
      <c r="AL136" s="238"/>
      <c r="AM136" s="238"/>
      <c r="AN136" s="238" t="s">
        <v>163</v>
      </c>
      <c r="AO136" s="238"/>
      <c r="AP136" s="238"/>
      <c r="AQ136" s="238"/>
      <c r="AR136" s="238"/>
      <c r="AS136" s="238"/>
      <c r="AT136" s="238" t="s">
        <v>291</v>
      </c>
      <c r="AU136" s="238"/>
      <c r="AV136" s="238"/>
      <c r="AW136" s="238"/>
      <c r="AX136" s="238"/>
      <c r="AY136" s="238"/>
      <c r="AZ136" s="112"/>
      <c r="BA136" s="112"/>
    </row>
    <row r="137" spans="2:61" ht="40.15" customHeight="1" x14ac:dyDescent="0.25">
      <c r="B137" s="29" t="s">
        <v>8</v>
      </c>
      <c r="C137" s="64" t="s">
        <v>31</v>
      </c>
      <c r="D137" s="29" t="s">
        <v>91</v>
      </c>
      <c r="E137" s="29" t="s">
        <v>84</v>
      </c>
      <c r="F137" s="29" t="s">
        <v>85</v>
      </c>
      <c r="G137" s="37" t="s">
        <v>87</v>
      </c>
      <c r="H137" s="29" t="s">
        <v>384</v>
      </c>
      <c r="I137" s="29" t="s">
        <v>9</v>
      </c>
      <c r="J137" s="29" t="s">
        <v>91</v>
      </c>
      <c r="K137" s="29" t="s">
        <v>84</v>
      </c>
      <c r="L137" s="29" t="s">
        <v>85</v>
      </c>
      <c r="M137" s="37" t="s">
        <v>87</v>
      </c>
      <c r="N137" s="29" t="s">
        <v>384</v>
      </c>
      <c r="O137" s="29" t="s">
        <v>9</v>
      </c>
      <c r="P137" s="29" t="s">
        <v>91</v>
      </c>
      <c r="Q137" s="29" t="s">
        <v>84</v>
      </c>
      <c r="R137" s="29" t="s">
        <v>85</v>
      </c>
      <c r="S137" s="37" t="s">
        <v>87</v>
      </c>
      <c r="T137" s="29" t="s">
        <v>384</v>
      </c>
      <c r="U137" s="29" t="s">
        <v>9</v>
      </c>
      <c r="V137" s="29" t="s">
        <v>91</v>
      </c>
      <c r="W137" s="29" t="s">
        <v>84</v>
      </c>
      <c r="X137" s="29" t="s">
        <v>85</v>
      </c>
      <c r="Y137" s="37" t="s">
        <v>87</v>
      </c>
      <c r="Z137" s="29" t="s">
        <v>384</v>
      </c>
      <c r="AA137" s="29" t="s">
        <v>9</v>
      </c>
      <c r="AB137" s="29" t="s">
        <v>91</v>
      </c>
      <c r="AC137" s="29" t="s">
        <v>84</v>
      </c>
      <c r="AD137" s="29" t="s">
        <v>85</v>
      </c>
      <c r="AE137" s="37" t="s">
        <v>87</v>
      </c>
      <c r="AF137" s="29" t="s">
        <v>384</v>
      </c>
      <c r="AG137" s="29" t="s">
        <v>9</v>
      </c>
      <c r="AH137" s="29" t="s">
        <v>91</v>
      </c>
      <c r="AI137" s="29" t="s">
        <v>84</v>
      </c>
      <c r="AJ137" s="29" t="s">
        <v>85</v>
      </c>
      <c r="AK137" s="37" t="s">
        <v>87</v>
      </c>
      <c r="AL137" s="29" t="s">
        <v>384</v>
      </c>
      <c r="AM137" s="29" t="s">
        <v>9</v>
      </c>
      <c r="AN137" s="29" t="s">
        <v>91</v>
      </c>
      <c r="AO137" s="29" t="s">
        <v>84</v>
      </c>
      <c r="AP137" s="29" t="s">
        <v>85</v>
      </c>
      <c r="AQ137" s="37" t="s">
        <v>87</v>
      </c>
      <c r="AR137" s="29" t="s">
        <v>384</v>
      </c>
      <c r="AS137" s="29" t="s">
        <v>9</v>
      </c>
      <c r="AT137" s="29" t="s">
        <v>91</v>
      </c>
      <c r="AU137" s="29" t="s">
        <v>84</v>
      </c>
      <c r="AV137" s="29" t="s">
        <v>85</v>
      </c>
      <c r="AW137" s="37" t="s">
        <v>87</v>
      </c>
      <c r="AX137" s="29" t="s">
        <v>384</v>
      </c>
      <c r="AY137" s="29" t="s">
        <v>9</v>
      </c>
      <c r="AZ137" s="37" t="s">
        <v>1</v>
      </c>
      <c r="BA137" s="29" t="s">
        <v>6</v>
      </c>
    </row>
    <row r="138" spans="2:61" x14ac:dyDescent="0.25">
      <c r="B138" s="32" t="s">
        <v>376</v>
      </c>
      <c r="C138" s="65" t="s">
        <v>92</v>
      </c>
      <c r="D138" s="76"/>
      <c r="E138" s="76"/>
      <c r="F138" s="76"/>
      <c r="G138" s="76"/>
      <c r="H138" s="56"/>
      <c r="I138" s="76"/>
      <c r="J138" s="76"/>
      <c r="K138" s="76"/>
      <c r="L138" s="76"/>
      <c r="M138" s="76"/>
      <c r="N138" s="56"/>
      <c r="O138" s="76"/>
      <c r="P138" s="76"/>
      <c r="Q138" s="76"/>
      <c r="R138" s="76"/>
      <c r="S138" s="76"/>
      <c r="T138" s="56"/>
      <c r="U138" s="76"/>
      <c r="V138" s="76"/>
      <c r="W138" s="76"/>
      <c r="X138" s="76"/>
      <c r="Y138" s="76"/>
      <c r="Z138" s="56"/>
      <c r="AA138" s="76"/>
      <c r="AB138" s="76"/>
      <c r="AC138" s="76"/>
      <c r="AD138" s="76"/>
      <c r="AE138" s="76"/>
      <c r="AF138" s="56"/>
      <c r="AG138" s="76"/>
      <c r="AH138" s="76"/>
      <c r="AI138" s="76"/>
      <c r="AJ138" s="76"/>
      <c r="AK138" s="76"/>
      <c r="AL138" s="56"/>
      <c r="AM138" s="76"/>
      <c r="AN138" s="76"/>
      <c r="AO138" s="76"/>
      <c r="AP138" s="76"/>
      <c r="AQ138" s="76"/>
      <c r="AR138" s="56"/>
      <c r="AS138" s="76"/>
      <c r="AT138" s="76"/>
      <c r="AU138" s="76"/>
      <c r="AV138" s="76"/>
      <c r="AW138" s="76"/>
      <c r="AX138" s="56"/>
      <c r="AY138" s="76"/>
      <c r="AZ138" s="109">
        <f>H138+N138+T138+Z138+AF138+AL138+AR138+AX138</f>
        <v>0</v>
      </c>
      <c r="BA138" s="70"/>
    </row>
    <row r="139" spans="2:61" x14ac:dyDescent="0.25">
      <c r="B139" s="32" t="s">
        <v>377</v>
      </c>
      <c r="C139" s="65" t="s">
        <v>92</v>
      </c>
      <c r="D139" s="76"/>
      <c r="E139" s="76"/>
      <c r="F139" s="76"/>
      <c r="G139" s="76"/>
      <c r="H139" s="56"/>
      <c r="I139" s="76"/>
      <c r="J139" s="76"/>
      <c r="K139" s="76"/>
      <c r="L139" s="76"/>
      <c r="M139" s="76"/>
      <c r="N139" s="56"/>
      <c r="O139" s="76"/>
      <c r="P139" s="76"/>
      <c r="Q139" s="76"/>
      <c r="R139" s="76"/>
      <c r="S139" s="76"/>
      <c r="T139" s="56"/>
      <c r="U139" s="76"/>
      <c r="V139" s="76"/>
      <c r="W139" s="76"/>
      <c r="X139" s="76"/>
      <c r="Y139" s="76"/>
      <c r="Z139" s="56"/>
      <c r="AA139" s="76"/>
      <c r="AB139" s="76"/>
      <c r="AC139" s="76"/>
      <c r="AD139" s="76"/>
      <c r="AE139" s="76"/>
      <c r="AF139" s="56"/>
      <c r="AG139" s="76"/>
      <c r="AH139" s="76"/>
      <c r="AI139" s="76"/>
      <c r="AJ139" s="76"/>
      <c r="AK139" s="76"/>
      <c r="AL139" s="56"/>
      <c r="AM139" s="76"/>
      <c r="AN139" s="76"/>
      <c r="AO139" s="76"/>
      <c r="AP139" s="76"/>
      <c r="AQ139" s="76"/>
      <c r="AR139" s="56"/>
      <c r="AS139" s="76"/>
      <c r="AT139" s="76"/>
      <c r="AU139" s="76"/>
      <c r="AV139" s="76"/>
      <c r="AW139" s="76"/>
      <c r="AX139" s="56"/>
      <c r="AY139" s="76"/>
      <c r="AZ139" s="109">
        <f t="shared" ref="AZ139:AZ140" si="24">H139+N139+T139+Z139+AF139+AL139+AR139+AX139</f>
        <v>0</v>
      </c>
      <c r="BA139" s="70"/>
    </row>
    <row r="140" spans="2:61" x14ac:dyDescent="0.25">
      <c r="B140" s="32" t="s">
        <v>82</v>
      </c>
      <c r="C140" s="65" t="s">
        <v>92</v>
      </c>
      <c r="D140" s="76"/>
      <c r="E140" s="76"/>
      <c r="F140" s="76"/>
      <c r="G140" s="76"/>
      <c r="H140" s="56"/>
      <c r="I140" s="76"/>
      <c r="J140" s="76"/>
      <c r="K140" s="76"/>
      <c r="L140" s="76"/>
      <c r="M140" s="76"/>
      <c r="N140" s="56"/>
      <c r="O140" s="76"/>
      <c r="P140" s="76"/>
      <c r="Q140" s="76"/>
      <c r="R140" s="76"/>
      <c r="S140" s="76"/>
      <c r="T140" s="56"/>
      <c r="U140" s="76"/>
      <c r="V140" s="76"/>
      <c r="W140" s="76"/>
      <c r="X140" s="76"/>
      <c r="Y140" s="76"/>
      <c r="Z140" s="56"/>
      <c r="AA140" s="76"/>
      <c r="AB140" s="76"/>
      <c r="AC140" s="76"/>
      <c r="AD140" s="76"/>
      <c r="AE140" s="76"/>
      <c r="AF140" s="56"/>
      <c r="AG140" s="76"/>
      <c r="AH140" s="76"/>
      <c r="AI140" s="76"/>
      <c r="AJ140" s="76"/>
      <c r="AK140" s="76"/>
      <c r="AL140" s="56"/>
      <c r="AM140" s="76"/>
      <c r="AN140" s="76"/>
      <c r="AO140" s="76"/>
      <c r="AP140" s="76"/>
      <c r="AQ140" s="76"/>
      <c r="AR140" s="56"/>
      <c r="AS140" s="76"/>
      <c r="AT140" s="76"/>
      <c r="AU140" s="76"/>
      <c r="AV140" s="76"/>
      <c r="AW140" s="76"/>
      <c r="AX140" s="56"/>
      <c r="AY140" s="76"/>
      <c r="AZ140" s="109">
        <f t="shared" si="24"/>
        <v>0</v>
      </c>
      <c r="BA140" s="70"/>
    </row>
    <row r="141" spans="2:61" x14ac:dyDescent="0.25">
      <c r="B141" s="33" t="s">
        <v>93</v>
      </c>
      <c r="C141" s="33"/>
      <c r="D141" s="33"/>
      <c r="E141" s="33"/>
      <c r="F141" s="33"/>
      <c r="G141" s="33"/>
      <c r="H141" s="82">
        <f>SUM(H138:H140)</f>
        <v>0</v>
      </c>
      <c r="I141" s="33"/>
      <c r="J141" s="33"/>
      <c r="K141" s="33"/>
      <c r="L141" s="33"/>
      <c r="M141" s="33"/>
      <c r="N141" s="82">
        <f>SUM(N138:N140)</f>
        <v>0</v>
      </c>
      <c r="O141" s="33"/>
      <c r="P141" s="33"/>
      <c r="Q141" s="33"/>
      <c r="R141" s="33"/>
      <c r="S141" s="33"/>
      <c r="T141" s="82">
        <f>SUM(T138:T140)</f>
        <v>0</v>
      </c>
      <c r="U141" s="33"/>
      <c r="V141" s="33"/>
      <c r="W141" s="33"/>
      <c r="X141" s="33"/>
      <c r="Y141" s="33"/>
      <c r="Z141" s="82">
        <f>SUM(Z138:Z140)</f>
        <v>0</v>
      </c>
      <c r="AA141" s="33"/>
      <c r="AB141" s="33"/>
      <c r="AC141" s="33"/>
      <c r="AD141" s="33"/>
      <c r="AE141" s="33"/>
      <c r="AF141" s="82">
        <f>SUM(AF138:AF140)</f>
        <v>0</v>
      </c>
      <c r="AG141" s="33"/>
      <c r="AH141" s="33"/>
      <c r="AI141" s="33"/>
      <c r="AJ141" s="33"/>
      <c r="AK141" s="33"/>
      <c r="AL141" s="82">
        <f>SUM(AL138:AL140)</f>
        <v>0</v>
      </c>
      <c r="AM141" s="33"/>
      <c r="AN141" s="33"/>
      <c r="AO141" s="33"/>
      <c r="AP141" s="33"/>
      <c r="AQ141" s="33"/>
      <c r="AR141" s="82">
        <f>SUM(AR138:AR140)</f>
        <v>0</v>
      </c>
      <c r="AS141" s="33"/>
      <c r="AT141" s="33"/>
      <c r="AU141" s="33"/>
      <c r="AV141" s="33"/>
      <c r="AW141" s="33"/>
      <c r="AX141" s="82">
        <f>SUM(AX138:AX140)</f>
        <v>0</v>
      </c>
      <c r="AY141" s="33"/>
      <c r="AZ141" s="82">
        <f>SUM(AZ138:AZ140)</f>
        <v>0</v>
      </c>
      <c r="BA141" s="113" t="e">
        <f>AZ141/$D$186</f>
        <v>#DIV/0!</v>
      </c>
    </row>
    <row r="143" spans="2:61" ht="23.45" customHeight="1" x14ac:dyDescent="0.25">
      <c r="B143" s="251" t="s">
        <v>90</v>
      </c>
      <c r="C143" s="252"/>
      <c r="D143" s="252"/>
      <c r="E143" s="252"/>
      <c r="F143" s="252"/>
      <c r="G143" s="252"/>
      <c r="H143" s="252"/>
      <c r="I143" s="252"/>
      <c r="J143" s="252"/>
    </row>
    <row r="144" spans="2:61" ht="47.45" customHeight="1" x14ac:dyDescent="0.25">
      <c r="B144" s="29" t="s">
        <v>8</v>
      </c>
      <c r="C144" s="64" t="s">
        <v>31</v>
      </c>
      <c r="D144" s="29" t="s">
        <v>91</v>
      </c>
      <c r="E144" s="29" t="s">
        <v>84</v>
      </c>
      <c r="F144" s="29" t="s">
        <v>85</v>
      </c>
      <c r="G144" s="37" t="s">
        <v>87</v>
      </c>
      <c r="H144" s="37" t="s">
        <v>1</v>
      </c>
      <c r="I144" s="29" t="s">
        <v>6</v>
      </c>
      <c r="J144" s="29" t="s">
        <v>9</v>
      </c>
    </row>
    <row r="145" spans="2:17" x14ac:dyDescent="0.25">
      <c r="B145" s="32" t="s">
        <v>382</v>
      </c>
      <c r="C145" s="65" t="s">
        <v>92</v>
      </c>
      <c r="D145" s="76"/>
      <c r="E145" s="76"/>
      <c r="F145" s="76"/>
      <c r="G145" s="76"/>
      <c r="H145" s="56">
        <f>+G145*6</f>
        <v>0</v>
      </c>
      <c r="I145" s="70" t="e">
        <f>+H145/$V$101</f>
        <v>#DIV/0!</v>
      </c>
      <c r="J145" s="76"/>
    </row>
    <row r="146" spans="2:17" x14ac:dyDescent="0.25">
      <c r="B146" s="32" t="s">
        <v>443</v>
      </c>
      <c r="C146" s="65" t="s">
        <v>92</v>
      </c>
      <c r="D146" s="76"/>
      <c r="E146" s="76"/>
      <c r="F146" s="76"/>
      <c r="G146" s="76"/>
      <c r="H146" s="56">
        <f t="shared" ref="H146:H149" si="25">+G146*6</f>
        <v>0</v>
      </c>
      <c r="I146" s="70" t="e">
        <f>+H146/$V$101</f>
        <v>#DIV/0!</v>
      </c>
      <c r="J146" s="76"/>
    </row>
    <row r="147" spans="2:17" x14ac:dyDescent="0.25">
      <c r="B147" s="90"/>
      <c r="C147" s="65" t="s">
        <v>92</v>
      </c>
      <c r="D147" s="76"/>
      <c r="E147" s="76"/>
      <c r="F147" s="76"/>
      <c r="G147" s="76"/>
      <c r="H147" s="56">
        <f t="shared" si="25"/>
        <v>0</v>
      </c>
      <c r="I147" s="70" t="e">
        <f>+H147/$V$101</f>
        <v>#DIV/0!</v>
      </c>
      <c r="J147" s="76"/>
    </row>
    <row r="148" spans="2:17" x14ac:dyDescent="0.25">
      <c r="B148" s="32"/>
      <c r="C148" s="65" t="s">
        <v>92</v>
      </c>
      <c r="D148" s="76"/>
      <c r="E148" s="76"/>
      <c r="F148" s="76"/>
      <c r="G148" s="76"/>
      <c r="H148" s="56">
        <f t="shared" si="25"/>
        <v>0</v>
      </c>
      <c r="I148" s="70" t="e">
        <f>+H148/$V$101</f>
        <v>#DIV/0!</v>
      </c>
      <c r="J148" s="76"/>
    </row>
    <row r="149" spans="2:17" x14ac:dyDescent="0.25">
      <c r="B149" s="32" t="s">
        <v>82</v>
      </c>
      <c r="C149" s="65" t="s">
        <v>92</v>
      </c>
      <c r="D149" s="76"/>
      <c r="E149" s="76"/>
      <c r="F149" s="76"/>
      <c r="G149" s="76"/>
      <c r="H149" s="56">
        <f t="shared" si="25"/>
        <v>0</v>
      </c>
      <c r="I149" s="70" t="e">
        <f>+H149/$V$101</f>
        <v>#DIV/0!</v>
      </c>
      <c r="J149" s="76"/>
    </row>
    <row r="150" spans="2:17" x14ac:dyDescent="0.25">
      <c r="B150" s="33" t="s">
        <v>94</v>
      </c>
      <c r="C150" s="33"/>
      <c r="D150" s="33"/>
      <c r="E150" s="33"/>
      <c r="F150" s="33"/>
      <c r="G150" s="33"/>
      <c r="H150" s="82">
        <f>SUM(H145:H149)</f>
        <v>0</v>
      </c>
      <c r="I150" s="105" t="e">
        <f>+H150/$D$186</f>
        <v>#DIV/0!</v>
      </c>
      <c r="J150" s="33"/>
    </row>
    <row r="152" spans="2:17" ht="18.600000000000001" customHeight="1" x14ac:dyDescent="0.25">
      <c r="B152" s="251" t="s">
        <v>79</v>
      </c>
      <c r="C152" s="252"/>
      <c r="D152" s="252"/>
      <c r="E152" s="252"/>
      <c r="F152" s="252"/>
      <c r="G152" s="252"/>
      <c r="H152" s="252"/>
    </row>
    <row r="153" spans="2:17" x14ac:dyDescent="0.25">
      <c r="B153" s="29" t="s">
        <v>8</v>
      </c>
      <c r="C153" s="29"/>
      <c r="D153" s="29" t="s">
        <v>1</v>
      </c>
      <c r="E153" s="29" t="s">
        <v>6</v>
      </c>
      <c r="F153" s="221" t="s">
        <v>9</v>
      </c>
      <c r="G153" s="222"/>
      <c r="H153" s="224"/>
    </row>
    <row r="154" spans="2:17" ht="24" x14ac:dyDescent="0.25">
      <c r="B154" s="32" t="s">
        <v>375</v>
      </c>
      <c r="C154" s="110"/>
      <c r="D154" s="76"/>
      <c r="E154" s="78" t="e">
        <f>D154/$D$186</f>
        <v>#DIV/0!</v>
      </c>
      <c r="F154" s="79"/>
      <c r="G154" s="80"/>
      <c r="H154" s="81"/>
    </row>
    <row r="155" spans="2:17" x14ac:dyDescent="0.25">
      <c r="B155" s="32" t="s">
        <v>82</v>
      </c>
      <c r="C155" s="110"/>
      <c r="D155" s="76"/>
      <c r="E155" s="78"/>
      <c r="F155" s="79"/>
      <c r="G155" s="80"/>
      <c r="H155" s="81"/>
    </row>
    <row r="156" spans="2:17" x14ac:dyDescent="0.25">
      <c r="B156" s="33"/>
      <c r="C156" s="33"/>
      <c r="D156" s="82">
        <f>SUM(D154:D155)</f>
        <v>0</v>
      </c>
      <c r="E156" s="105" t="e">
        <f>+D156/$D$186</f>
        <v>#DIV/0!</v>
      </c>
      <c r="F156" s="247"/>
      <c r="G156" s="248"/>
      <c r="H156" s="249"/>
    </row>
    <row r="158" spans="2:17" ht="22.7" customHeight="1" x14ac:dyDescent="0.25">
      <c r="B158" s="251" t="s">
        <v>34</v>
      </c>
      <c r="C158" s="252"/>
      <c r="D158" s="252"/>
      <c r="E158" s="252"/>
      <c r="F158" s="252"/>
      <c r="G158" s="252"/>
      <c r="H158" s="252"/>
    </row>
    <row r="159" spans="2:17" x14ac:dyDescent="0.25">
      <c r="B159" s="29" t="s">
        <v>8</v>
      </c>
      <c r="C159" s="29"/>
      <c r="D159" s="29" t="s">
        <v>1</v>
      </c>
      <c r="E159" s="29" t="s">
        <v>6</v>
      </c>
      <c r="F159" s="221" t="s">
        <v>9</v>
      </c>
      <c r="G159" s="222"/>
      <c r="H159" s="224"/>
      <c r="I159" s="253"/>
      <c r="J159" s="254"/>
      <c r="K159" s="254"/>
      <c r="L159" s="254"/>
      <c r="M159" s="254"/>
      <c r="N159" s="254"/>
      <c r="O159" s="254"/>
      <c r="P159" s="254"/>
      <c r="Q159" s="254"/>
    </row>
    <row r="160" spans="2:17" x14ac:dyDescent="0.25">
      <c r="B160" s="32" t="s">
        <v>7</v>
      </c>
      <c r="C160" s="35"/>
      <c r="D160" s="76"/>
      <c r="E160" s="78" t="e">
        <f t="shared" ref="E160:E169" si="26">D160/$D$186</f>
        <v>#DIV/0!</v>
      </c>
      <c r="F160" s="79"/>
      <c r="G160" s="80"/>
      <c r="H160" s="81"/>
    </row>
    <row r="161" spans="2:17" x14ac:dyDescent="0.25">
      <c r="B161" s="32" t="s">
        <v>75</v>
      </c>
      <c r="C161" s="35" t="s">
        <v>46</v>
      </c>
      <c r="D161" s="76"/>
      <c r="E161" s="78" t="e">
        <f t="shared" si="26"/>
        <v>#DIV/0!</v>
      </c>
      <c r="F161" s="79"/>
      <c r="G161" s="80"/>
      <c r="H161" s="81"/>
    </row>
    <row r="162" spans="2:17" x14ac:dyDescent="0.25">
      <c r="B162" s="32" t="s">
        <v>444</v>
      </c>
      <c r="C162" s="35" t="s">
        <v>46</v>
      </c>
      <c r="D162" s="76"/>
      <c r="E162" s="78" t="e">
        <f t="shared" si="26"/>
        <v>#DIV/0!</v>
      </c>
      <c r="F162" s="79"/>
      <c r="G162" s="80"/>
      <c r="H162" s="81"/>
      <c r="I162" s="172"/>
      <c r="J162" s="172"/>
      <c r="K162" s="172"/>
      <c r="L162" s="172"/>
      <c r="M162" s="172"/>
      <c r="N162" s="172"/>
      <c r="O162" s="172"/>
      <c r="P162" s="172"/>
      <c r="Q162" s="172"/>
    </row>
    <row r="163" spans="2:17" x14ac:dyDescent="0.25">
      <c r="B163" s="32" t="s">
        <v>76</v>
      </c>
      <c r="C163" s="35"/>
      <c r="D163" s="76"/>
      <c r="E163" s="78" t="e">
        <f t="shared" si="26"/>
        <v>#DIV/0!</v>
      </c>
      <c r="F163" s="79"/>
      <c r="G163" s="80"/>
      <c r="H163" s="81"/>
      <c r="I163" s="255" t="s">
        <v>296</v>
      </c>
      <c r="J163" s="256"/>
      <c r="K163" s="256"/>
      <c r="L163" s="256"/>
      <c r="M163" s="256"/>
      <c r="N163" s="256"/>
      <c r="O163" s="256"/>
      <c r="P163" s="256"/>
      <c r="Q163" s="256"/>
    </row>
    <row r="164" spans="2:17" x14ac:dyDescent="0.25">
      <c r="B164" s="32" t="s">
        <v>77</v>
      </c>
      <c r="C164" s="35"/>
      <c r="D164" s="76"/>
      <c r="E164" s="78" t="e">
        <f t="shared" si="26"/>
        <v>#DIV/0!</v>
      </c>
      <c r="F164" s="79"/>
      <c r="G164" s="80"/>
      <c r="H164" s="81"/>
      <c r="I164" s="255"/>
      <c r="J164" s="256"/>
      <c r="K164" s="256"/>
      <c r="L164" s="256"/>
      <c r="M164" s="256"/>
      <c r="N164" s="256"/>
      <c r="O164" s="256"/>
      <c r="P164" s="256"/>
      <c r="Q164" s="256"/>
    </row>
    <row r="165" spans="2:17" x14ac:dyDescent="0.25">
      <c r="B165" s="32" t="s">
        <v>104</v>
      </c>
      <c r="C165" s="35"/>
      <c r="D165" s="76"/>
      <c r="E165" s="78" t="e">
        <f t="shared" si="26"/>
        <v>#DIV/0!</v>
      </c>
      <c r="F165" s="79"/>
      <c r="G165" s="80"/>
      <c r="H165" s="81"/>
      <c r="I165" s="255"/>
      <c r="J165" s="256"/>
      <c r="K165" s="256"/>
      <c r="L165" s="256"/>
      <c r="M165" s="256"/>
      <c r="N165" s="256"/>
      <c r="O165" s="256"/>
      <c r="P165" s="256"/>
      <c r="Q165" s="256"/>
    </row>
    <row r="166" spans="2:17" ht="24" x14ac:dyDescent="0.25">
      <c r="B166" s="32" t="s">
        <v>378</v>
      </c>
      <c r="C166" s="35"/>
      <c r="D166" s="76"/>
      <c r="E166" s="78" t="e">
        <f t="shared" si="26"/>
        <v>#DIV/0!</v>
      </c>
      <c r="F166" s="79"/>
      <c r="G166" s="80"/>
      <c r="H166" s="81"/>
    </row>
    <row r="167" spans="2:17" x14ac:dyDescent="0.25">
      <c r="B167" s="32" t="s">
        <v>103</v>
      </c>
      <c r="C167" s="35"/>
      <c r="D167" s="76"/>
      <c r="E167" s="78" t="e">
        <f t="shared" si="26"/>
        <v>#DIV/0!</v>
      </c>
      <c r="F167" s="79"/>
      <c r="G167" s="80"/>
      <c r="H167" s="81"/>
    </row>
    <row r="168" spans="2:17" x14ac:dyDescent="0.25">
      <c r="B168" s="32" t="s">
        <v>78</v>
      </c>
      <c r="C168" s="35"/>
      <c r="D168" s="76"/>
      <c r="E168" s="78" t="e">
        <f t="shared" si="26"/>
        <v>#DIV/0!</v>
      </c>
      <c r="F168" s="79"/>
      <c r="G168" s="80"/>
      <c r="H168" s="81"/>
    </row>
    <row r="169" spans="2:17" x14ac:dyDescent="0.25">
      <c r="B169" s="32" t="s">
        <v>445</v>
      </c>
      <c r="C169" s="35"/>
      <c r="D169" s="76"/>
      <c r="E169" s="78" t="e">
        <f t="shared" si="26"/>
        <v>#DIV/0!</v>
      </c>
      <c r="F169" s="79"/>
      <c r="G169" s="80"/>
      <c r="H169" s="81"/>
    </row>
    <row r="170" spans="2:17" x14ac:dyDescent="0.25">
      <c r="B170" s="32" t="s">
        <v>164</v>
      </c>
      <c r="C170" s="35"/>
      <c r="D170" s="76"/>
      <c r="E170" s="78"/>
      <c r="F170" s="79"/>
      <c r="G170" s="80"/>
      <c r="H170" s="81"/>
    </row>
    <row r="171" spans="2:17" x14ac:dyDescent="0.25">
      <c r="B171" s="31" t="s">
        <v>95</v>
      </c>
      <c r="C171" s="43"/>
      <c r="D171" s="82">
        <f>SUM(D160:D170)</f>
        <v>0</v>
      </c>
      <c r="E171" s="83" t="e">
        <f>D171/$D$186</f>
        <v>#DIV/0!</v>
      </c>
      <c r="F171" s="247"/>
      <c r="G171" s="248"/>
      <c r="H171" s="249"/>
    </row>
    <row r="174" spans="2:17" ht="22.7" customHeight="1" x14ac:dyDescent="0.25">
      <c r="B174" s="250" t="s">
        <v>96</v>
      </c>
      <c r="C174" s="250"/>
      <c r="D174" s="250"/>
      <c r="E174" s="250"/>
    </row>
    <row r="175" spans="2:17" ht="24" x14ac:dyDescent="0.25">
      <c r="B175" s="34" t="str">
        <f>B2</f>
        <v>COSTI PERSONALE DELLA COMMESSA - Fase di promozione e preliminare l'esecuzione</v>
      </c>
      <c r="C175" s="87"/>
      <c r="D175" s="85">
        <f>L14</f>
        <v>0</v>
      </c>
      <c r="E175" s="86" t="e">
        <f>+D175/$D$186</f>
        <v>#DIV/0!</v>
      </c>
    </row>
    <row r="176" spans="2:17" ht="24" x14ac:dyDescent="0.25">
      <c r="B176" s="34" t="str">
        <f>B16</f>
        <v>COSTI PERSONALE DELLA COMMESSA - Fase di esecuzione servizi</v>
      </c>
      <c r="C176" s="87"/>
      <c r="D176" s="85">
        <f>CN64</f>
        <v>0</v>
      </c>
      <c r="E176" s="86" t="e">
        <f t="shared" ref="E176:E182" si="27">+D176/$D$186</f>
        <v>#DIV/0!</v>
      </c>
    </row>
    <row r="177" spans="2:5" x14ac:dyDescent="0.25">
      <c r="B177" s="34" t="str">
        <f>B66</f>
        <v>COSTI ENERGIA COMMESSA</v>
      </c>
      <c r="C177" s="84"/>
      <c r="D177" s="85">
        <f>+X101</f>
        <v>0</v>
      </c>
      <c r="E177" s="86" t="e">
        <f t="shared" si="27"/>
        <v>#DIV/0!</v>
      </c>
    </row>
    <row r="178" spans="2:5" ht="24" x14ac:dyDescent="0.25">
      <c r="B178" s="34" t="str">
        <f>B103</f>
        <v>COSTI MATERIALI E INFRASTRUTTURE HARDWARE E SOFTWARE DI COMMESSA</v>
      </c>
      <c r="C178" s="84"/>
      <c r="D178" s="85">
        <f>+BH133</f>
        <v>0</v>
      </c>
      <c r="E178" s="86" t="e">
        <f t="shared" si="27"/>
        <v>#DIV/0!</v>
      </c>
    </row>
    <row r="179" spans="2:5" x14ac:dyDescent="0.25">
      <c r="B179" s="34" t="str">
        <f>B135</f>
        <v>COSTI NOLI COMMESSA</v>
      </c>
      <c r="C179" s="84"/>
      <c r="D179" s="85">
        <f>+AZ141</f>
        <v>0</v>
      </c>
      <c r="E179" s="86" t="e">
        <f t="shared" si="27"/>
        <v>#DIV/0!</v>
      </c>
    </row>
    <row r="180" spans="2:5" x14ac:dyDescent="0.25">
      <c r="B180" s="34" t="str">
        <f>B143</f>
        <v>COSTI ATTIVITA' E SERVIZI COMMESSA</v>
      </c>
      <c r="C180" s="84"/>
      <c r="D180" s="85">
        <f>+H150</f>
        <v>0</v>
      </c>
      <c r="E180" s="86" t="e">
        <f t="shared" si="27"/>
        <v>#DIV/0!</v>
      </c>
    </row>
    <row r="181" spans="2:5" x14ac:dyDescent="0.25">
      <c r="B181" s="34" t="str">
        <f>B152</f>
        <v>ONERI PER LA SICUREZZA</v>
      </c>
      <c r="C181" s="84"/>
      <c r="D181" s="85">
        <f>+D156</f>
        <v>0</v>
      </c>
      <c r="E181" s="86" t="e">
        <f t="shared" si="27"/>
        <v>#DIV/0!</v>
      </c>
    </row>
    <row r="182" spans="2:5" x14ac:dyDescent="0.25">
      <c r="B182" s="34" t="str">
        <f>B158</f>
        <v>COSTI ULTERIORI GESTIONE COMMESSA</v>
      </c>
      <c r="C182" s="84"/>
      <c r="D182" s="85">
        <f>+D171</f>
        <v>0</v>
      </c>
      <c r="E182" s="86" t="e">
        <f t="shared" si="27"/>
        <v>#DIV/0!</v>
      </c>
    </row>
    <row r="183" spans="2:5" x14ac:dyDescent="0.25">
      <c r="E183" s="63"/>
    </row>
    <row r="184" spans="2:5" x14ac:dyDescent="0.25">
      <c r="B184" s="34" t="s">
        <v>35</v>
      </c>
      <c r="C184" s="87"/>
      <c r="D184" s="85">
        <f>D175+D176</f>
        <v>0</v>
      </c>
      <c r="E184" s="86" t="e">
        <f>+D184/$D$186</f>
        <v>#DIV/0!</v>
      </c>
    </row>
    <row r="185" spans="2:5" x14ac:dyDescent="0.25">
      <c r="E185" s="63"/>
    </row>
    <row r="186" spans="2:5" x14ac:dyDescent="0.25">
      <c r="B186" s="34" t="s">
        <v>11</v>
      </c>
      <c r="C186" s="84"/>
      <c r="D186" s="85">
        <f>SUM(D175:D182)</f>
        <v>0</v>
      </c>
      <c r="E186" s="86"/>
    </row>
    <row r="187" spans="2:5" x14ac:dyDescent="0.25">
      <c r="E187" s="63"/>
    </row>
  </sheetData>
  <mergeCells count="58">
    <mergeCell ref="I163:Q165"/>
    <mergeCell ref="J67:J68"/>
    <mergeCell ref="K67:K68"/>
    <mergeCell ref="O5:P9"/>
    <mergeCell ref="B66:Y66"/>
    <mergeCell ref="C67:C68"/>
    <mergeCell ref="B67:B68"/>
    <mergeCell ref="K104:Q104"/>
    <mergeCell ref="L67:L68"/>
    <mergeCell ref="M67:M68"/>
    <mergeCell ref="N67:N68"/>
    <mergeCell ref="O67:O68"/>
    <mergeCell ref="B103:BI103"/>
    <mergeCell ref="P67:S67"/>
    <mergeCell ref="T67:W67"/>
    <mergeCell ref="X67:X68"/>
    <mergeCell ref="B2:M2"/>
    <mergeCell ref="F171:H171"/>
    <mergeCell ref="B174:E174"/>
    <mergeCell ref="I67:I68"/>
    <mergeCell ref="H67:H68"/>
    <mergeCell ref="G67:G68"/>
    <mergeCell ref="F67:F68"/>
    <mergeCell ref="E67:E68"/>
    <mergeCell ref="B152:H152"/>
    <mergeCell ref="F153:H153"/>
    <mergeCell ref="F156:H156"/>
    <mergeCell ref="B158:H158"/>
    <mergeCell ref="F159:H159"/>
    <mergeCell ref="I159:Q159"/>
    <mergeCell ref="B143:J143"/>
    <mergeCell ref="D67:D68"/>
    <mergeCell ref="Y67:Y68"/>
    <mergeCell ref="CC17:CM17"/>
    <mergeCell ref="B16:CO16"/>
    <mergeCell ref="D17:N17"/>
    <mergeCell ref="O17:Y17"/>
    <mergeCell ref="Z17:AJ17"/>
    <mergeCell ref="AV17:BF17"/>
    <mergeCell ref="BG17:BQ17"/>
    <mergeCell ref="BR17:CB17"/>
    <mergeCell ref="AK17:AU17"/>
    <mergeCell ref="AT136:AY136"/>
    <mergeCell ref="B135:BA135"/>
    <mergeCell ref="D104:J104"/>
    <mergeCell ref="AM104:AS104"/>
    <mergeCell ref="AT104:AZ104"/>
    <mergeCell ref="BA104:BG104"/>
    <mergeCell ref="D136:I136"/>
    <mergeCell ref="J136:O136"/>
    <mergeCell ref="P136:U136"/>
    <mergeCell ref="V136:AA136"/>
    <mergeCell ref="AB136:AG136"/>
    <mergeCell ref="Y104:AE104"/>
    <mergeCell ref="AF104:AL104"/>
    <mergeCell ref="AH136:AM136"/>
    <mergeCell ref="AN136:AS136"/>
    <mergeCell ref="R104:X104"/>
  </mergeCells>
  <phoneticPr fontId="12" type="noConversion"/>
  <pageMargins left="0.70866141732283472" right="0.70866141732283472" top="0.74803149606299213" bottom="0.74803149606299213" header="0.31496062992125984" footer="0.31496062992125984"/>
  <pageSetup paperSize="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Q48"/>
  <sheetViews>
    <sheetView zoomScaleNormal="100" workbookViewId="0">
      <selection activeCell="B38" sqref="B38:E48"/>
    </sheetView>
  </sheetViews>
  <sheetFormatPr defaultRowHeight="15" x14ac:dyDescent="0.25"/>
  <cols>
    <col min="2" max="2" width="46.42578125" customWidth="1"/>
  </cols>
  <sheetData>
    <row r="2" spans="2:17" ht="14.45" customHeight="1" x14ac:dyDescent="0.25">
      <c r="B2" s="263" t="s">
        <v>29</v>
      </c>
      <c r="C2" s="263"/>
      <c r="D2" s="263"/>
      <c r="E2" s="263"/>
      <c r="F2" s="1"/>
      <c r="G2" s="262" t="s">
        <v>80</v>
      </c>
      <c r="H2" s="262"/>
      <c r="I2" s="262"/>
      <c r="J2" s="262"/>
      <c r="K2" s="262"/>
      <c r="L2" s="262"/>
      <c r="M2" s="262"/>
      <c r="N2" s="262"/>
    </row>
    <row r="3" spans="2:17" x14ac:dyDescent="0.25">
      <c r="B3" s="8" t="s">
        <v>3</v>
      </c>
      <c r="C3" s="9"/>
      <c r="D3" s="9"/>
      <c r="E3" s="9"/>
      <c r="F3" s="1"/>
      <c r="G3" s="262"/>
      <c r="H3" s="262"/>
      <c r="I3" s="262"/>
      <c r="J3" s="262"/>
      <c r="K3" s="262"/>
      <c r="L3" s="262"/>
      <c r="M3" s="262"/>
      <c r="N3" s="262"/>
    </row>
    <row r="4" spans="2:17" x14ac:dyDescent="0.25">
      <c r="B4" s="8" t="s">
        <v>4</v>
      </c>
      <c r="C4" s="9"/>
      <c r="D4" s="9"/>
      <c r="E4" s="9"/>
      <c r="F4" s="1"/>
      <c r="G4" s="262"/>
      <c r="H4" s="262"/>
      <c r="I4" s="262"/>
      <c r="J4" s="262"/>
      <c r="K4" s="262"/>
      <c r="L4" s="262"/>
      <c r="M4" s="262"/>
      <c r="N4" s="262"/>
    </row>
    <row r="5" spans="2:17" x14ac:dyDescent="0.25">
      <c r="B5" s="8" t="s">
        <v>2</v>
      </c>
      <c r="C5" s="10"/>
      <c r="D5" s="10"/>
      <c r="E5" s="10"/>
      <c r="F5" s="1"/>
      <c r="G5" s="262"/>
      <c r="H5" s="262"/>
      <c r="I5" s="262"/>
      <c r="J5" s="262"/>
      <c r="K5" s="262"/>
      <c r="L5" s="262"/>
      <c r="M5" s="262"/>
      <c r="N5" s="262"/>
    </row>
    <row r="6" spans="2:17" ht="3.95" customHeight="1" x14ac:dyDescent="0.25">
      <c r="B6" s="11"/>
      <c r="C6" s="12"/>
      <c r="D6" s="12"/>
      <c r="E6" s="12"/>
      <c r="F6" s="1"/>
      <c r="G6" s="262"/>
      <c r="H6" s="262"/>
      <c r="I6" s="262"/>
      <c r="J6" s="262"/>
      <c r="K6" s="262"/>
      <c r="L6" s="262"/>
      <c r="M6" s="262"/>
      <c r="N6" s="262"/>
    </row>
    <row r="7" spans="2:17" ht="14.45" customHeight="1" x14ac:dyDescent="0.25">
      <c r="B7" s="264" t="s">
        <v>15</v>
      </c>
      <c r="C7" s="264"/>
      <c r="D7" s="264"/>
      <c r="E7" s="264"/>
      <c r="F7" s="1"/>
      <c r="G7" s="262"/>
      <c r="H7" s="262"/>
      <c r="I7" s="262"/>
      <c r="J7" s="262"/>
      <c r="K7" s="262"/>
      <c r="L7" s="262"/>
      <c r="M7" s="262"/>
      <c r="N7" s="262"/>
      <c r="O7" s="7"/>
      <c r="P7" s="7"/>
      <c r="Q7" s="7"/>
    </row>
    <row r="8" spans="2:17" ht="14.45" customHeight="1" x14ac:dyDescent="0.25">
      <c r="B8" s="13" t="s">
        <v>54</v>
      </c>
      <c r="C8" s="14"/>
      <c r="D8" s="14"/>
      <c r="E8" s="14"/>
      <c r="F8" s="1"/>
      <c r="G8" s="262"/>
      <c r="H8" s="262"/>
      <c r="I8" s="262"/>
      <c r="J8" s="262"/>
      <c r="K8" s="262"/>
      <c r="L8" s="262"/>
      <c r="M8" s="262"/>
      <c r="N8" s="262"/>
    </row>
    <row r="9" spans="2:17" x14ac:dyDescent="0.25">
      <c r="B9" s="13" t="s">
        <v>55</v>
      </c>
      <c r="C9" s="14"/>
      <c r="D9" s="14"/>
      <c r="E9" s="14"/>
      <c r="F9" s="1"/>
      <c r="G9" s="262"/>
      <c r="H9" s="262"/>
      <c r="I9" s="262"/>
      <c r="J9" s="262"/>
      <c r="K9" s="262"/>
      <c r="L9" s="262"/>
      <c r="M9" s="262"/>
      <c r="N9" s="262"/>
    </row>
    <row r="10" spans="2:17" x14ac:dyDescent="0.25">
      <c r="B10" s="13" t="s">
        <v>56</v>
      </c>
      <c r="C10" s="14"/>
      <c r="D10" s="14"/>
      <c r="E10" s="14"/>
      <c r="F10" s="1"/>
      <c r="G10" s="262"/>
      <c r="H10" s="262"/>
      <c r="I10" s="262"/>
      <c r="J10" s="262"/>
      <c r="K10" s="262"/>
      <c r="L10" s="262"/>
      <c r="M10" s="262"/>
      <c r="N10" s="262"/>
    </row>
    <row r="11" spans="2:17" x14ac:dyDescent="0.25">
      <c r="B11" s="13" t="s">
        <v>57</v>
      </c>
      <c r="C11" s="14"/>
      <c r="D11" s="14"/>
      <c r="E11" s="14"/>
      <c r="F11" s="1"/>
      <c r="G11" s="262"/>
      <c r="H11" s="262"/>
      <c r="I11" s="262"/>
      <c r="J11" s="262"/>
      <c r="K11" s="262"/>
      <c r="L11" s="262"/>
      <c r="M11" s="262"/>
      <c r="N11" s="262"/>
    </row>
    <row r="12" spans="2:17" x14ac:dyDescent="0.25">
      <c r="B12" s="16" t="s">
        <v>19</v>
      </c>
      <c r="C12" s="19">
        <f>SUM(C8:C11)</f>
        <v>0</v>
      </c>
      <c r="D12" s="19">
        <f t="shared" ref="D12:E12" si="0">SUM(D8:D11)</f>
        <v>0</v>
      </c>
      <c r="E12" s="19">
        <f t="shared" si="0"/>
        <v>0</v>
      </c>
      <c r="F12" s="1"/>
      <c r="G12" s="262"/>
      <c r="H12" s="262"/>
      <c r="I12" s="262"/>
      <c r="J12" s="262"/>
      <c r="K12" s="262"/>
      <c r="L12" s="262"/>
      <c r="M12" s="262"/>
      <c r="N12" s="262"/>
    </row>
    <row r="13" spans="2:17" x14ac:dyDescent="0.25">
      <c r="B13" s="264" t="s">
        <v>16</v>
      </c>
      <c r="C13" s="264"/>
      <c r="D13" s="264"/>
      <c r="E13" s="264"/>
      <c r="F13" s="1"/>
      <c r="G13" s="262"/>
      <c r="H13" s="262"/>
      <c r="I13" s="262"/>
      <c r="J13" s="262"/>
      <c r="K13" s="262"/>
      <c r="L13" s="262"/>
      <c r="M13" s="262"/>
      <c r="N13" s="262"/>
    </row>
    <row r="14" spans="2:17" x14ac:dyDescent="0.25">
      <c r="B14" s="13" t="s">
        <v>20</v>
      </c>
      <c r="C14" s="14"/>
      <c r="D14" s="14"/>
      <c r="E14" s="14"/>
      <c r="F14" s="1"/>
      <c r="G14" s="262"/>
      <c r="H14" s="262"/>
      <c r="I14" s="262"/>
      <c r="J14" s="262"/>
      <c r="K14" s="262"/>
      <c r="L14" s="262"/>
      <c r="M14" s="262"/>
      <c r="N14" s="262"/>
    </row>
    <row r="15" spans="2:17" x14ac:dyDescent="0.25">
      <c r="B15" s="13" t="s">
        <v>58</v>
      </c>
      <c r="C15" s="14"/>
      <c r="D15" s="14"/>
      <c r="E15" s="14"/>
      <c r="F15" s="1"/>
      <c r="G15" s="262"/>
      <c r="H15" s="262"/>
      <c r="I15" s="262"/>
      <c r="J15" s="262"/>
      <c r="K15" s="262"/>
      <c r="L15" s="262"/>
      <c r="M15" s="262"/>
      <c r="N15" s="262"/>
    </row>
    <row r="16" spans="2:17" x14ac:dyDescent="0.25">
      <c r="B16" s="16" t="s">
        <v>23</v>
      </c>
      <c r="C16" s="19">
        <f>SUM(C14:C15)</f>
        <v>0</v>
      </c>
      <c r="D16" s="19">
        <f>SUM(D14:D15)</f>
        <v>0</v>
      </c>
      <c r="E16" s="19">
        <f>SUM(E14:E15)</f>
        <v>0</v>
      </c>
      <c r="F16" s="1"/>
    </row>
    <row r="17" spans="2:6" x14ac:dyDescent="0.25">
      <c r="B17" s="264" t="s">
        <v>17</v>
      </c>
      <c r="C17" s="264"/>
      <c r="D17" s="264"/>
      <c r="E17" s="264"/>
      <c r="F17" s="1"/>
    </row>
    <row r="18" spans="2:6" x14ac:dyDescent="0.25">
      <c r="B18" s="13" t="s">
        <v>59</v>
      </c>
      <c r="C18" s="14"/>
      <c r="D18" s="14"/>
      <c r="E18" s="14"/>
      <c r="F18" s="1"/>
    </row>
    <row r="19" spans="2:6" x14ac:dyDescent="0.25">
      <c r="B19" s="13" t="s">
        <v>60</v>
      </c>
      <c r="C19" s="14"/>
      <c r="D19" s="14"/>
      <c r="E19" s="14"/>
      <c r="F19" s="1"/>
    </row>
    <row r="20" spans="2:6" x14ac:dyDescent="0.25">
      <c r="B20" s="16" t="s">
        <v>24</v>
      </c>
      <c r="C20" s="19">
        <f>SUM(C18:C19)</f>
        <v>0</v>
      </c>
      <c r="D20" s="19">
        <f>SUM(D18:D19)</f>
        <v>0</v>
      </c>
      <c r="E20" s="19">
        <f>SUM(E18:E19)</f>
        <v>0</v>
      </c>
      <c r="F20" s="1"/>
    </row>
    <row r="21" spans="2:6" x14ac:dyDescent="0.25">
      <c r="B21" s="264" t="s">
        <v>18</v>
      </c>
      <c r="C21" s="264"/>
      <c r="D21" s="264"/>
      <c r="E21" s="264"/>
      <c r="F21" s="1"/>
    </row>
    <row r="22" spans="2:6" x14ac:dyDescent="0.25">
      <c r="B22" s="13" t="s">
        <v>21</v>
      </c>
      <c r="C22" s="14"/>
      <c r="D22" s="14"/>
      <c r="E22" s="14"/>
      <c r="F22" s="1"/>
    </row>
    <row r="23" spans="2:6" x14ac:dyDescent="0.25">
      <c r="B23" s="13" t="s">
        <v>61</v>
      </c>
      <c r="C23" s="14"/>
      <c r="D23" s="14"/>
      <c r="E23" s="14"/>
      <c r="F23" s="1"/>
    </row>
    <row r="24" spans="2:6" x14ac:dyDescent="0.25">
      <c r="B24" s="13" t="s">
        <v>62</v>
      </c>
      <c r="C24" s="14"/>
      <c r="D24" s="14"/>
      <c r="E24" s="14"/>
      <c r="F24" s="1"/>
    </row>
    <row r="25" spans="2:6" x14ac:dyDescent="0.25">
      <c r="B25" s="13" t="s">
        <v>63</v>
      </c>
      <c r="C25" s="14"/>
      <c r="D25" s="14"/>
      <c r="E25" s="14"/>
      <c r="F25" s="1"/>
    </row>
    <row r="26" spans="2:6" x14ac:dyDescent="0.25">
      <c r="B26" s="13" t="s">
        <v>64</v>
      </c>
      <c r="C26" s="14"/>
      <c r="D26" s="14"/>
      <c r="E26" s="14"/>
      <c r="F26" s="1"/>
    </row>
    <row r="27" spans="2:6" x14ac:dyDescent="0.25">
      <c r="B27" s="13" t="s">
        <v>65</v>
      </c>
      <c r="C27" s="14"/>
      <c r="D27" s="14"/>
      <c r="E27" s="14"/>
      <c r="F27" s="1"/>
    </row>
    <row r="28" spans="2:6" x14ac:dyDescent="0.25">
      <c r="B28" s="16" t="s">
        <v>25</v>
      </c>
      <c r="C28" s="19">
        <f>SUM(C22:C27)</f>
        <v>0</v>
      </c>
      <c r="D28" s="19">
        <f t="shared" ref="D28:E28" si="1">SUM(D22:D27)</f>
        <v>0</v>
      </c>
      <c r="E28" s="19">
        <f t="shared" si="1"/>
        <v>0</v>
      </c>
      <c r="F28" s="1"/>
    </row>
    <row r="29" spans="2:6" ht="4.5" customHeight="1" x14ac:dyDescent="0.25">
      <c r="B29" s="11"/>
      <c r="C29" s="12"/>
      <c r="D29" s="12"/>
      <c r="E29" s="12"/>
      <c r="F29" s="1"/>
    </row>
    <row r="30" spans="2:6" x14ac:dyDescent="0.25">
      <c r="B30" s="23" t="s">
        <v>42</v>
      </c>
      <c r="C30" s="19">
        <f>C16+C12</f>
        <v>0</v>
      </c>
      <c r="D30" s="19">
        <f>D16+D12</f>
        <v>0</v>
      </c>
      <c r="E30" s="19">
        <f>E16+E12</f>
        <v>0</v>
      </c>
      <c r="F30" s="1"/>
    </row>
    <row r="31" spans="2:6" x14ac:dyDescent="0.25">
      <c r="B31" s="23" t="s">
        <v>41</v>
      </c>
      <c r="C31" s="19">
        <f>C28+C20</f>
        <v>0</v>
      </c>
      <c r="D31" s="19">
        <f>D28+D20</f>
        <v>0</v>
      </c>
      <c r="E31" s="19">
        <f>E28+E20</f>
        <v>0</v>
      </c>
      <c r="F31" s="1"/>
    </row>
    <row r="32" spans="2:6" x14ac:dyDescent="0.25">
      <c r="B32" s="23" t="s">
        <v>45</v>
      </c>
      <c r="C32" s="19">
        <f>C31+C30</f>
        <v>0</v>
      </c>
      <c r="D32" s="19">
        <f t="shared" ref="D32:E32" si="2">D31+D30</f>
        <v>0</v>
      </c>
      <c r="E32" s="19">
        <f t="shared" si="2"/>
        <v>0</v>
      </c>
      <c r="F32" s="1"/>
    </row>
    <row r="33" spans="2:6" x14ac:dyDescent="0.25">
      <c r="B33" s="15" t="s">
        <v>43</v>
      </c>
      <c r="C33" s="21">
        <f t="shared" ref="C33:E35" si="3">C30/C$48</f>
        <v>0</v>
      </c>
      <c r="D33" s="21">
        <f t="shared" si="3"/>
        <v>0</v>
      </c>
      <c r="E33" s="21">
        <f t="shared" si="3"/>
        <v>0</v>
      </c>
      <c r="F33" s="1"/>
    </row>
    <row r="34" spans="2:6" x14ac:dyDescent="0.25">
      <c r="B34" s="15" t="s">
        <v>44</v>
      </c>
      <c r="C34" s="21">
        <f t="shared" si="3"/>
        <v>0</v>
      </c>
      <c r="D34" s="21">
        <f t="shared" si="3"/>
        <v>0</v>
      </c>
      <c r="E34" s="21">
        <f t="shared" si="3"/>
        <v>0</v>
      </c>
      <c r="F34" s="1"/>
    </row>
    <row r="35" spans="2:6" x14ac:dyDescent="0.25">
      <c r="B35" s="22" t="s">
        <v>22</v>
      </c>
      <c r="C35" s="21">
        <f t="shared" si="3"/>
        <v>0</v>
      </c>
      <c r="D35" s="21">
        <f t="shared" si="3"/>
        <v>0</v>
      </c>
      <c r="E35" s="21">
        <f t="shared" si="3"/>
        <v>0</v>
      </c>
      <c r="F35" s="1"/>
    </row>
    <row r="36" spans="2:6" x14ac:dyDescent="0.25">
      <c r="B36" s="1"/>
      <c r="C36" s="1"/>
      <c r="D36" s="1"/>
      <c r="E36" s="1"/>
      <c r="F36" s="1"/>
    </row>
    <row r="37" spans="2:6" x14ac:dyDescent="0.25">
      <c r="B37" s="261" t="s">
        <v>28</v>
      </c>
      <c r="C37" s="261"/>
      <c r="D37" s="261"/>
      <c r="E37" s="261"/>
    </row>
    <row r="38" spans="2:6" x14ac:dyDescent="0.25">
      <c r="B38" s="16" t="s">
        <v>66</v>
      </c>
      <c r="C38" s="17">
        <v>2088</v>
      </c>
      <c r="D38" s="17">
        <v>2088</v>
      </c>
      <c r="E38" s="17">
        <v>2088</v>
      </c>
    </row>
    <row r="39" spans="2:6" x14ac:dyDescent="0.25">
      <c r="B39" s="13" t="s">
        <v>67</v>
      </c>
      <c r="C39" s="17"/>
      <c r="D39" s="17"/>
      <c r="E39" s="17"/>
    </row>
    <row r="40" spans="2:6" x14ac:dyDescent="0.25">
      <c r="B40" s="24" t="s">
        <v>68</v>
      </c>
      <c r="C40" s="17">
        <v>160</v>
      </c>
      <c r="D40" s="17">
        <v>160</v>
      </c>
      <c r="E40" s="17">
        <v>160</v>
      </c>
    </row>
    <row r="41" spans="2:6" x14ac:dyDescent="0.25">
      <c r="B41" s="24" t="s">
        <v>69</v>
      </c>
      <c r="C41" s="17">
        <v>80</v>
      </c>
      <c r="D41" s="17">
        <v>80</v>
      </c>
      <c r="E41" s="17">
        <v>80</v>
      </c>
    </row>
    <row r="42" spans="2:6" x14ac:dyDescent="0.25">
      <c r="B42" s="24" t="s">
        <v>70</v>
      </c>
      <c r="C42" s="17">
        <v>104</v>
      </c>
      <c r="D42" s="17">
        <v>104</v>
      </c>
      <c r="E42" s="17">
        <v>104</v>
      </c>
    </row>
    <row r="43" spans="2:6" x14ac:dyDescent="0.25">
      <c r="B43" s="24" t="s">
        <v>71</v>
      </c>
      <c r="C43" s="17">
        <v>25</v>
      </c>
      <c r="D43" s="17">
        <v>25</v>
      </c>
      <c r="E43" s="17">
        <v>25</v>
      </c>
    </row>
    <row r="44" spans="2:6" x14ac:dyDescent="0.25">
      <c r="B44" s="24" t="s">
        <v>72</v>
      </c>
      <c r="C44" s="17">
        <v>103</v>
      </c>
      <c r="D44" s="17">
        <v>103</v>
      </c>
      <c r="E44" s="17">
        <v>103</v>
      </c>
    </row>
    <row r="45" spans="2:6" ht="25.5" x14ac:dyDescent="0.25">
      <c r="B45" s="24" t="s">
        <v>73</v>
      </c>
      <c r="C45" s="17">
        <v>8</v>
      </c>
      <c r="D45" s="17">
        <v>8</v>
      </c>
      <c r="E45" s="17">
        <v>8</v>
      </c>
    </row>
    <row r="46" spans="2:6" x14ac:dyDescent="0.25">
      <c r="B46" s="24" t="s">
        <v>74</v>
      </c>
      <c r="C46" s="17">
        <v>8</v>
      </c>
      <c r="D46" s="17">
        <v>8</v>
      </c>
      <c r="E46" s="17">
        <v>8</v>
      </c>
    </row>
    <row r="47" spans="2:6" x14ac:dyDescent="0.25">
      <c r="B47" s="16" t="s">
        <v>26</v>
      </c>
      <c r="C47" s="18">
        <f>SUM(C40:C46)</f>
        <v>488</v>
      </c>
      <c r="D47" s="18">
        <f t="shared" ref="D47:E47" si="4">SUM(D40:D46)</f>
        <v>488</v>
      </c>
      <c r="E47" s="18">
        <f t="shared" si="4"/>
        <v>488</v>
      </c>
    </row>
    <row r="48" spans="2:6" x14ac:dyDescent="0.25">
      <c r="B48" s="20" t="s">
        <v>27</v>
      </c>
      <c r="C48" s="18">
        <f>C38-C47</f>
        <v>1600</v>
      </c>
      <c r="D48" s="18">
        <f>D38-D47</f>
        <v>1600</v>
      </c>
      <c r="E48" s="18">
        <f>E38-E47</f>
        <v>1600</v>
      </c>
    </row>
  </sheetData>
  <mergeCells count="7">
    <mergeCell ref="B37:E37"/>
    <mergeCell ref="G2:N15"/>
    <mergeCell ref="B2:E2"/>
    <mergeCell ref="B7:E7"/>
    <mergeCell ref="B13:E13"/>
    <mergeCell ref="B17:E17"/>
    <mergeCell ref="B21:E21"/>
  </mergeCells>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68A26A-F6BB-4CF4-B5B8-B4D5A4F6CA25}">
  <dimension ref="B2:Q62"/>
  <sheetViews>
    <sheetView workbookViewId="0">
      <selection activeCell="C17" sqref="C17"/>
    </sheetView>
  </sheetViews>
  <sheetFormatPr defaultRowHeight="15" x14ac:dyDescent="0.25"/>
  <cols>
    <col min="2" max="2" width="55.7109375" customWidth="1"/>
    <col min="3" max="3" width="12.5703125" customWidth="1"/>
    <col min="4" max="16" width="11.42578125" customWidth="1"/>
    <col min="17" max="17" width="11.140625" customWidth="1"/>
  </cols>
  <sheetData>
    <row r="2" spans="2:17" x14ac:dyDescent="0.25">
      <c r="B2" s="250" t="s">
        <v>97</v>
      </c>
      <c r="C2" s="250"/>
      <c r="D2" s="250"/>
      <c r="E2" s="250"/>
      <c r="F2" s="250"/>
      <c r="G2" s="250"/>
      <c r="H2" s="250"/>
      <c r="I2" s="250"/>
      <c r="J2" s="250"/>
      <c r="K2" s="250"/>
      <c r="L2" s="250"/>
      <c r="M2" s="250"/>
      <c r="N2" s="250"/>
      <c r="O2" s="250"/>
      <c r="P2" s="250"/>
      <c r="Q2" s="250"/>
    </row>
    <row r="3" spans="2:17" x14ac:dyDescent="0.25">
      <c r="B3" s="132"/>
      <c r="C3" s="133"/>
      <c r="D3" s="133"/>
      <c r="E3" s="29" t="s">
        <v>409</v>
      </c>
      <c r="F3" s="29" t="s">
        <v>410</v>
      </c>
      <c r="G3" s="29" t="s">
        <v>411</v>
      </c>
      <c r="H3" s="29" t="s">
        <v>412</v>
      </c>
      <c r="I3" s="29" t="s">
        <v>413</v>
      </c>
      <c r="J3" s="29" t="s">
        <v>414</v>
      </c>
      <c r="K3" s="29" t="s">
        <v>415</v>
      </c>
      <c r="L3" s="29" t="s">
        <v>416</v>
      </c>
      <c r="M3" s="29" t="s">
        <v>417</v>
      </c>
      <c r="N3" s="29" t="s">
        <v>418</v>
      </c>
      <c r="O3" s="29" t="s">
        <v>419</v>
      </c>
      <c r="P3" s="29" t="s">
        <v>420</v>
      </c>
      <c r="Q3" s="29" t="s">
        <v>421</v>
      </c>
    </row>
    <row r="4" spans="2:17" x14ac:dyDescent="0.25">
      <c r="B4" s="34" t="s">
        <v>280</v>
      </c>
      <c r="C4" s="147"/>
      <c r="D4" s="149"/>
      <c r="E4" s="57"/>
      <c r="F4" s="57"/>
      <c r="G4" s="57"/>
      <c r="H4" s="57"/>
      <c r="I4" s="57"/>
      <c r="J4" s="57"/>
      <c r="K4" s="57"/>
      <c r="L4" s="57"/>
      <c r="M4" s="57"/>
      <c r="N4" s="57"/>
      <c r="O4" s="57"/>
      <c r="P4" s="57"/>
      <c r="Q4" s="57"/>
    </row>
    <row r="5" spans="2:17" x14ac:dyDescent="0.25">
      <c r="B5" s="34" t="s">
        <v>279</v>
      </c>
      <c r="C5" s="147"/>
      <c r="D5" s="149"/>
      <c r="E5" s="164"/>
      <c r="F5" s="164"/>
      <c r="G5" s="164"/>
      <c r="H5" s="164"/>
      <c r="I5" s="164"/>
      <c r="J5" s="164"/>
      <c r="K5" s="164"/>
      <c r="L5" s="164"/>
      <c r="M5" s="164"/>
      <c r="N5" s="164"/>
      <c r="O5" s="164"/>
      <c r="P5" s="164"/>
      <c r="Q5" s="164"/>
    </row>
    <row r="6" spans="2:17" x14ac:dyDescent="0.25">
      <c r="B6" s="34" t="s">
        <v>427</v>
      </c>
      <c r="C6" s="147"/>
      <c r="D6" s="149"/>
      <c r="E6" s="164"/>
      <c r="F6" s="164"/>
      <c r="G6" s="164"/>
      <c r="H6" s="164"/>
      <c r="I6" s="164"/>
      <c r="J6" s="164"/>
      <c r="K6" s="164"/>
      <c r="L6" s="164"/>
      <c r="M6" s="164"/>
      <c r="N6" s="164"/>
      <c r="O6" s="164"/>
      <c r="P6" s="164"/>
      <c r="Q6" s="164"/>
    </row>
    <row r="7" spans="2:17" x14ac:dyDescent="0.25">
      <c r="B7" s="34" t="s">
        <v>428</v>
      </c>
      <c r="C7" s="147"/>
      <c r="D7" s="149"/>
      <c r="E7" s="164"/>
      <c r="F7" s="164"/>
      <c r="G7" s="164"/>
      <c r="H7" s="164"/>
      <c r="I7" s="164"/>
      <c r="J7" s="164"/>
      <c r="K7" s="164"/>
      <c r="L7" s="164"/>
      <c r="M7" s="164"/>
      <c r="N7" s="164"/>
      <c r="O7" s="164"/>
      <c r="P7" s="164"/>
      <c r="Q7" s="164"/>
    </row>
    <row r="8" spans="2:17" x14ac:dyDescent="0.25">
      <c r="B8" s="34" t="s">
        <v>429</v>
      </c>
      <c r="C8" s="147"/>
      <c r="D8" s="149"/>
      <c r="E8" s="164"/>
      <c r="F8" s="164"/>
      <c r="G8" s="164"/>
      <c r="H8" s="164"/>
      <c r="I8" s="164"/>
      <c r="J8" s="164"/>
      <c r="K8" s="164"/>
      <c r="L8" s="164"/>
      <c r="M8" s="164"/>
      <c r="N8" s="164"/>
      <c r="O8" s="164"/>
      <c r="P8" s="164"/>
      <c r="Q8" s="164"/>
    </row>
    <row r="9" spans="2:17" x14ac:dyDescent="0.25">
      <c r="B9" s="34" t="s">
        <v>281</v>
      </c>
      <c r="C9" s="147"/>
      <c r="D9" s="149"/>
      <c r="E9" s="165"/>
      <c r="F9" s="165"/>
      <c r="G9" s="165"/>
      <c r="H9" s="165"/>
      <c r="I9" s="165"/>
      <c r="J9" s="165"/>
      <c r="K9" s="165"/>
      <c r="L9" s="165"/>
      <c r="M9" s="165"/>
      <c r="N9" s="165"/>
      <c r="O9" s="165"/>
      <c r="P9" s="165"/>
      <c r="Q9" s="165"/>
    </row>
    <row r="10" spans="2:17" x14ac:dyDescent="0.25">
      <c r="B10" s="34" t="s">
        <v>283</v>
      </c>
      <c r="C10" s="147"/>
      <c r="D10" s="149"/>
      <c r="E10" s="165"/>
      <c r="F10" s="165"/>
      <c r="G10" s="165"/>
      <c r="H10" s="165"/>
      <c r="I10" s="165"/>
      <c r="J10" s="165"/>
      <c r="K10" s="165"/>
      <c r="L10" s="165"/>
      <c r="M10" s="165"/>
      <c r="N10" s="165"/>
      <c r="O10" s="165"/>
      <c r="P10" s="165"/>
      <c r="Q10" s="165"/>
    </row>
    <row r="11" spans="2:17" x14ac:dyDescent="0.25">
      <c r="B11" s="34" t="s">
        <v>284</v>
      </c>
      <c r="C11" s="147"/>
      <c r="D11" s="149"/>
      <c r="E11" s="165"/>
      <c r="F11" s="165"/>
      <c r="G11" s="165"/>
      <c r="H11" s="165"/>
      <c r="I11" s="165"/>
      <c r="J11" s="165"/>
      <c r="K11" s="165"/>
      <c r="L11" s="165"/>
      <c r="M11" s="165"/>
      <c r="N11" s="165"/>
      <c r="O11" s="165"/>
      <c r="P11" s="165"/>
      <c r="Q11" s="165"/>
    </row>
    <row r="12" spans="2:17" x14ac:dyDescent="0.25">
      <c r="B12" s="34" t="s">
        <v>285</v>
      </c>
      <c r="C12" s="147"/>
      <c r="D12" s="149"/>
      <c r="E12" s="165"/>
      <c r="F12" s="165"/>
      <c r="G12" s="165"/>
      <c r="H12" s="165"/>
      <c r="I12" s="165"/>
      <c r="J12" s="165"/>
      <c r="K12" s="165"/>
      <c r="L12" s="165"/>
      <c r="M12" s="165"/>
      <c r="N12" s="165"/>
      <c r="O12" s="165"/>
      <c r="P12" s="165"/>
      <c r="Q12" s="165"/>
    </row>
    <row r="13" spans="2:17" x14ac:dyDescent="0.25">
      <c r="B13" s="34" t="s">
        <v>286</v>
      </c>
      <c r="C13" s="147"/>
      <c r="D13" s="149"/>
      <c r="E13" s="165"/>
      <c r="F13" s="165"/>
      <c r="G13" s="165"/>
      <c r="H13" s="165"/>
      <c r="I13" s="165"/>
      <c r="J13" s="165"/>
      <c r="K13" s="165"/>
      <c r="L13" s="165"/>
      <c r="M13" s="165"/>
      <c r="N13" s="165"/>
      <c r="O13" s="165"/>
      <c r="P13" s="165"/>
      <c r="Q13" s="165"/>
    </row>
    <row r="14" spans="2:17" x14ac:dyDescent="0.25">
      <c r="B14" s="34" t="s">
        <v>287</v>
      </c>
      <c r="C14" s="147"/>
      <c r="D14" s="149"/>
      <c r="E14" s="165"/>
      <c r="F14" s="165"/>
      <c r="G14" s="165"/>
      <c r="H14" s="165"/>
      <c r="I14" s="165"/>
      <c r="J14" s="165"/>
      <c r="K14" s="165"/>
      <c r="L14" s="165"/>
      <c r="M14" s="165"/>
      <c r="N14" s="165"/>
      <c r="O14" s="165"/>
      <c r="P14" s="165"/>
      <c r="Q14" s="165"/>
    </row>
    <row r="15" spans="2:17" x14ac:dyDescent="0.25">
      <c r="B15" s="34" t="s">
        <v>299</v>
      </c>
      <c r="C15" s="147"/>
      <c r="D15" s="149"/>
      <c r="E15" s="165"/>
      <c r="F15" s="165"/>
      <c r="G15" s="165"/>
      <c r="H15" s="165"/>
      <c r="I15" s="165"/>
      <c r="J15" s="165"/>
      <c r="K15" s="165"/>
      <c r="L15" s="165"/>
      <c r="M15" s="165"/>
      <c r="N15" s="165"/>
      <c r="O15" s="165"/>
      <c r="P15" s="165"/>
      <c r="Q15" s="165"/>
    </row>
    <row r="16" spans="2:17" ht="15.75" thickBot="1" x14ac:dyDescent="0.3">
      <c r="B16" s="134" t="s">
        <v>164</v>
      </c>
      <c r="C16" s="147"/>
      <c r="D16" s="149"/>
      <c r="E16" s="173"/>
      <c r="F16" s="173"/>
      <c r="G16" s="173"/>
      <c r="H16" s="173"/>
      <c r="I16" s="173"/>
      <c r="J16" s="173"/>
      <c r="K16" s="173"/>
      <c r="L16" s="173"/>
      <c r="M16" s="173"/>
      <c r="N16" s="173"/>
      <c r="O16" s="173"/>
      <c r="P16" s="173"/>
      <c r="Q16" s="173"/>
    </row>
    <row r="17" spans="2:17" ht="15.75" thickBot="1" x14ac:dyDescent="0.3">
      <c r="B17" s="135" t="s">
        <v>10</v>
      </c>
      <c r="C17" s="148"/>
      <c r="D17" s="136"/>
      <c r="E17" s="136"/>
      <c r="F17" s="136"/>
      <c r="G17" s="136"/>
      <c r="H17" s="136"/>
      <c r="I17" s="136"/>
      <c r="J17" s="136"/>
      <c r="K17" s="136"/>
      <c r="L17" s="136"/>
      <c r="M17" s="136"/>
      <c r="N17" s="136"/>
      <c r="O17" s="136"/>
      <c r="P17" s="136"/>
      <c r="Q17" s="174"/>
    </row>
    <row r="19" spans="2:17" x14ac:dyDescent="0.25">
      <c r="B19" s="250" t="s">
        <v>96</v>
      </c>
      <c r="C19" s="250"/>
      <c r="D19" s="250"/>
      <c r="E19" s="250"/>
      <c r="F19" s="250"/>
      <c r="G19" s="250"/>
      <c r="H19" s="250"/>
      <c r="I19" s="250"/>
      <c r="J19" s="250"/>
      <c r="K19" s="250"/>
      <c r="L19" s="250"/>
      <c r="M19" s="250"/>
      <c r="N19" s="250"/>
      <c r="O19" s="250"/>
      <c r="P19" s="250"/>
      <c r="Q19" s="250"/>
    </row>
    <row r="20" spans="2:17" x14ac:dyDescent="0.25">
      <c r="B20" s="132"/>
      <c r="C20" s="133"/>
      <c r="D20" s="133"/>
      <c r="E20" s="29" t="s">
        <v>409</v>
      </c>
      <c r="F20" s="29" t="s">
        <v>410</v>
      </c>
      <c r="G20" s="29" t="s">
        <v>411</v>
      </c>
      <c r="H20" s="29" t="s">
        <v>412</v>
      </c>
      <c r="I20" s="29" t="s">
        <v>413</v>
      </c>
      <c r="J20" s="29" t="s">
        <v>414</v>
      </c>
      <c r="K20" s="29" t="s">
        <v>415</v>
      </c>
      <c r="L20" s="29" t="s">
        <v>416</v>
      </c>
      <c r="M20" s="29" t="s">
        <v>417</v>
      </c>
      <c r="N20" s="29" t="s">
        <v>418</v>
      </c>
      <c r="O20" s="29" t="s">
        <v>419</v>
      </c>
      <c r="P20" s="29" t="s">
        <v>420</v>
      </c>
      <c r="Q20" s="29" t="s">
        <v>421</v>
      </c>
    </row>
    <row r="21" spans="2:17" ht="24" x14ac:dyDescent="0.25">
      <c r="B21" s="34" t="s">
        <v>381</v>
      </c>
      <c r="C21" s="87"/>
      <c r="D21" s="150" t="s">
        <v>422</v>
      </c>
      <c r="E21" s="87"/>
      <c r="F21" s="87"/>
      <c r="G21" s="87"/>
      <c r="H21" s="87"/>
      <c r="I21" s="87"/>
      <c r="J21" s="87"/>
      <c r="K21" s="87"/>
      <c r="L21" s="87"/>
      <c r="M21" s="87"/>
      <c r="N21" s="87"/>
      <c r="O21" s="87"/>
      <c r="P21" s="87"/>
      <c r="Q21" s="87"/>
    </row>
    <row r="22" spans="2:17" ht="24" x14ac:dyDescent="0.25">
      <c r="B22" s="34" t="s">
        <v>380</v>
      </c>
      <c r="C22" s="87"/>
      <c r="D22" s="150" t="s">
        <v>422</v>
      </c>
      <c r="E22" s="87"/>
      <c r="F22" s="87"/>
      <c r="G22" s="87"/>
      <c r="H22" s="87"/>
      <c r="I22" s="87"/>
      <c r="J22" s="87"/>
      <c r="K22" s="87"/>
      <c r="L22" s="87"/>
      <c r="M22" s="87"/>
      <c r="N22" s="87"/>
      <c r="O22" s="87"/>
      <c r="P22" s="87"/>
      <c r="Q22" s="87"/>
    </row>
    <row r="23" spans="2:17" x14ac:dyDescent="0.25">
      <c r="B23" s="34" t="s">
        <v>83</v>
      </c>
      <c r="C23" s="84"/>
      <c r="D23" s="150" t="s">
        <v>422</v>
      </c>
      <c r="E23" s="84"/>
      <c r="F23" s="84"/>
      <c r="G23" s="84"/>
      <c r="H23" s="84"/>
      <c r="I23" s="84"/>
      <c r="J23" s="84"/>
      <c r="K23" s="84"/>
      <c r="L23" s="84"/>
      <c r="M23" s="84"/>
      <c r="N23" s="84"/>
      <c r="O23" s="84"/>
      <c r="P23" s="84"/>
      <c r="Q23" s="84"/>
    </row>
    <row r="24" spans="2:17" ht="24" x14ac:dyDescent="0.25">
      <c r="B24" s="34" t="s">
        <v>321</v>
      </c>
      <c r="C24" s="84"/>
      <c r="D24" s="150" t="s">
        <v>422</v>
      </c>
      <c r="E24" s="84"/>
      <c r="F24" s="84"/>
      <c r="G24" s="84"/>
      <c r="H24" s="84"/>
      <c r="I24" s="84"/>
      <c r="J24" s="84"/>
      <c r="K24" s="84"/>
      <c r="L24" s="84"/>
      <c r="M24" s="84"/>
      <c r="N24" s="84"/>
      <c r="O24" s="84"/>
      <c r="P24" s="84"/>
      <c r="Q24" s="84"/>
    </row>
    <row r="25" spans="2:17" x14ac:dyDescent="0.25">
      <c r="B25" s="34" t="s">
        <v>89</v>
      </c>
      <c r="C25" s="84"/>
      <c r="D25" s="150" t="s">
        <v>422</v>
      </c>
      <c r="E25" s="84"/>
      <c r="F25" s="84"/>
      <c r="G25" s="84"/>
      <c r="H25" s="84"/>
      <c r="I25" s="84"/>
      <c r="J25" s="84"/>
      <c r="K25" s="84"/>
      <c r="L25" s="84"/>
      <c r="M25" s="84"/>
      <c r="N25" s="84"/>
      <c r="O25" s="84"/>
      <c r="P25" s="84"/>
      <c r="Q25" s="84"/>
    </row>
    <row r="26" spans="2:17" x14ac:dyDescent="0.25">
      <c r="B26" s="34" t="s">
        <v>90</v>
      </c>
      <c r="C26" s="84"/>
      <c r="D26" s="150" t="s">
        <v>422</v>
      </c>
      <c r="E26" s="84"/>
      <c r="F26" s="84"/>
      <c r="G26" s="84"/>
      <c r="H26" s="84"/>
      <c r="I26" s="84"/>
      <c r="J26" s="84"/>
      <c r="K26" s="84"/>
      <c r="L26" s="84"/>
      <c r="M26" s="84"/>
      <c r="N26" s="84"/>
      <c r="O26" s="84"/>
      <c r="P26" s="84"/>
      <c r="Q26" s="84"/>
    </row>
    <row r="27" spans="2:17" x14ac:dyDescent="0.25">
      <c r="B27" s="34" t="s">
        <v>79</v>
      </c>
      <c r="C27" s="84"/>
      <c r="D27" s="150" t="s">
        <v>422</v>
      </c>
      <c r="E27" s="84"/>
      <c r="F27" s="84"/>
      <c r="G27" s="84"/>
      <c r="H27" s="84"/>
      <c r="I27" s="84"/>
      <c r="J27" s="84"/>
      <c r="K27" s="84"/>
      <c r="L27" s="84"/>
      <c r="M27" s="84"/>
      <c r="N27" s="84"/>
      <c r="O27" s="84"/>
      <c r="P27" s="84"/>
      <c r="Q27" s="84"/>
    </row>
    <row r="28" spans="2:17" x14ac:dyDescent="0.25">
      <c r="B28" s="34" t="s">
        <v>34</v>
      </c>
      <c r="C28" s="84"/>
      <c r="D28" s="150" t="s">
        <v>422</v>
      </c>
      <c r="E28" s="84"/>
      <c r="F28" s="84"/>
      <c r="G28" s="84"/>
      <c r="H28" s="84"/>
      <c r="I28" s="84"/>
      <c r="J28" s="84"/>
      <c r="K28" s="84"/>
      <c r="L28" s="84"/>
      <c r="M28" s="84"/>
      <c r="N28" s="84"/>
      <c r="O28" s="84"/>
      <c r="P28" s="84"/>
      <c r="Q28" s="84"/>
    </row>
    <row r="29" spans="2:17" x14ac:dyDescent="0.25">
      <c r="B29" s="28"/>
      <c r="C29" s="51"/>
      <c r="D29" s="28"/>
      <c r="E29" s="51"/>
      <c r="F29" s="51"/>
      <c r="G29" s="51"/>
      <c r="H29" s="51"/>
      <c r="I29" s="51"/>
      <c r="J29" s="51"/>
      <c r="K29" s="51"/>
      <c r="L29" s="51"/>
      <c r="M29" s="51"/>
      <c r="N29" s="51"/>
      <c r="O29" s="51"/>
      <c r="P29" s="51"/>
      <c r="Q29" s="51"/>
    </row>
    <row r="30" spans="2:17" x14ac:dyDescent="0.25">
      <c r="B30" s="34" t="s">
        <v>35</v>
      </c>
      <c r="C30" s="87"/>
      <c r="D30" s="150" t="s">
        <v>422</v>
      </c>
      <c r="E30" s="87"/>
      <c r="F30" s="87"/>
      <c r="G30" s="87"/>
      <c r="H30" s="87"/>
      <c r="I30" s="87"/>
      <c r="J30" s="87"/>
      <c r="K30" s="87"/>
      <c r="L30" s="87"/>
      <c r="M30" s="87"/>
      <c r="N30" s="87"/>
      <c r="O30" s="87"/>
      <c r="P30" s="87"/>
      <c r="Q30" s="87"/>
    </row>
    <row r="31" spans="2:17" ht="15.75" thickBot="1" x14ac:dyDescent="0.3">
      <c r="B31" s="28"/>
      <c r="C31" s="51"/>
      <c r="D31" s="51"/>
      <c r="E31" s="51"/>
      <c r="F31" s="51"/>
      <c r="G31" s="51"/>
      <c r="H31" s="51"/>
      <c r="I31" s="51"/>
      <c r="J31" s="51"/>
      <c r="K31" s="51"/>
      <c r="L31" s="51"/>
      <c r="M31" s="51"/>
      <c r="N31" s="51"/>
      <c r="O31" s="51"/>
      <c r="P31" s="51"/>
      <c r="Q31" s="51"/>
    </row>
    <row r="32" spans="2:17" ht="15.75" thickBot="1" x14ac:dyDescent="0.3">
      <c r="B32" s="135" t="s">
        <v>11</v>
      </c>
      <c r="C32" s="137"/>
      <c r="D32" s="151" t="s">
        <v>422</v>
      </c>
      <c r="E32" s="137"/>
      <c r="F32" s="137"/>
      <c r="G32" s="137"/>
      <c r="H32" s="137"/>
      <c r="I32" s="137"/>
      <c r="J32" s="137"/>
      <c r="K32" s="137"/>
      <c r="L32" s="137"/>
      <c r="M32" s="137"/>
      <c r="N32" s="137"/>
      <c r="O32" s="137"/>
      <c r="P32" s="137"/>
      <c r="Q32" s="175"/>
    </row>
    <row r="34" spans="2:11" ht="15.75" thickBot="1" x14ac:dyDescent="0.3"/>
    <row r="35" spans="2:11" ht="15.75" thickBot="1" x14ac:dyDescent="0.3">
      <c r="B35" s="152" t="s">
        <v>98</v>
      </c>
      <c r="C35" s="176">
        <f>C17-C32</f>
        <v>0</v>
      </c>
      <c r="D35" s="153">
        <f>SUM(E17:Q17)-SUM(E32:Q32)</f>
        <v>0</v>
      </c>
    </row>
    <row r="36" spans="2:11" x14ac:dyDescent="0.25">
      <c r="B36" s="140" t="s">
        <v>406</v>
      </c>
      <c r="C36" s="141"/>
    </row>
    <row r="37" spans="2:11" x14ac:dyDescent="0.25">
      <c r="B37" s="25" t="s">
        <v>407</v>
      </c>
      <c r="C37" s="139"/>
    </row>
    <row r="43" spans="2:11" s="26" customFormat="1" ht="21" x14ac:dyDescent="0.25"/>
    <row r="44" spans="2:11" ht="21" x14ac:dyDescent="0.25">
      <c r="F44" s="26"/>
      <c r="G44" s="26"/>
      <c r="H44" s="26"/>
      <c r="I44" s="26"/>
      <c r="J44" s="26"/>
      <c r="K44" s="26"/>
    </row>
    <row r="45" spans="2:11" ht="21" x14ac:dyDescent="0.25">
      <c r="F45" s="26"/>
      <c r="G45" s="26"/>
      <c r="H45" s="26"/>
      <c r="I45" s="26"/>
      <c r="J45" s="26"/>
      <c r="K45" s="26"/>
    </row>
    <row r="46" spans="2:11" ht="21" x14ac:dyDescent="0.25">
      <c r="F46" s="26"/>
      <c r="G46" s="26"/>
      <c r="H46" s="26"/>
      <c r="I46" s="26"/>
      <c r="J46" s="26"/>
      <c r="K46" s="26"/>
    </row>
    <row r="47" spans="2:11" ht="21" x14ac:dyDescent="0.25">
      <c r="F47" s="26"/>
      <c r="G47" s="26"/>
      <c r="H47" s="26"/>
      <c r="I47" s="26"/>
      <c r="J47" s="26"/>
      <c r="K47" s="26"/>
    </row>
    <row r="48" spans="2:11" ht="21" x14ac:dyDescent="0.25">
      <c r="F48" s="26"/>
      <c r="G48" s="26"/>
      <c r="H48" s="26"/>
      <c r="I48" s="26"/>
      <c r="J48" s="26"/>
      <c r="K48" s="26"/>
    </row>
    <row r="49" spans="6:11" ht="21" x14ac:dyDescent="0.25">
      <c r="F49" s="26"/>
      <c r="G49" s="26"/>
      <c r="H49" s="26"/>
      <c r="I49" s="26"/>
      <c r="J49" s="26"/>
      <c r="K49" s="26"/>
    </row>
    <row r="50" spans="6:11" ht="21" x14ac:dyDescent="0.25">
      <c r="F50" s="26"/>
      <c r="G50" s="26"/>
      <c r="H50" s="26"/>
      <c r="I50" s="26"/>
      <c r="J50" s="26"/>
      <c r="K50" s="26"/>
    </row>
    <row r="51" spans="6:11" ht="21" x14ac:dyDescent="0.25">
      <c r="F51" s="26"/>
      <c r="G51" s="26"/>
      <c r="H51" s="26"/>
      <c r="I51" s="26"/>
      <c r="J51" s="26"/>
      <c r="K51" s="26"/>
    </row>
    <row r="52" spans="6:11" ht="21" x14ac:dyDescent="0.25">
      <c r="F52" s="26"/>
      <c r="G52" s="26"/>
      <c r="H52" s="26"/>
      <c r="I52" s="26"/>
      <c r="J52" s="26"/>
      <c r="K52" s="26"/>
    </row>
    <row r="53" spans="6:11" ht="21" x14ac:dyDescent="0.25">
      <c r="F53" s="26"/>
      <c r="G53" s="26"/>
      <c r="H53" s="26"/>
      <c r="I53" s="26"/>
      <c r="J53" s="26"/>
      <c r="K53" s="26"/>
    </row>
    <row r="54" spans="6:11" ht="21" x14ac:dyDescent="0.25">
      <c r="F54" s="26"/>
      <c r="G54" s="26"/>
      <c r="H54" s="26"/>
      <c r="I54" s="26"/>
      <c r="J54" s="26"/>
      <c r="K54" s="26"/>
    </row>
    <row r="55" spans="6:11" ht="21" x14ac:dyDescent="0.25">
      <c r="F55" s="26"/>
      <c r="G55" s="26"/>
      <c r="H55" s="26"/>
      <c r="I55" s="26"/>
      <c r="J55" s="26"/>
      <c r="K55" s="26"/>
    </row>
    <row r="56" spans="6:11" ht="21" x14ac:dyDescent="0.25">
      <c r="F56" s="26"/>
      <c r="G56" s="26"/>
      <c r="H56" s="26"/>
      <c r="I56" s="26"/>
      <c r="J56" s="26"/>
      <c r="K56" s="26"/>
    </row>
    <row r="57" spans="6:11" ht="21" x14ac:dyDescent="0.25">
      <c r="F57" s="26"/>
      <c r="G57" s="26"/>
      <c r="H57" s="26"/>
      <c r="I57" s="26"/>
      <c r="J57" s="26"/>
      <c r="K57" s="26"/>
    </row>
    <row r="58" spans="6:11" s="1" customFormat="1" ht="12.75" x14ac:dyDescent="0.2">
      <c r="F58" s="138"/>
      <c r="G58" s="138"/>
      <c r="H58" s="138"/>
      <c r="I58" s="138"/>
      <c r="J58" s="138"/>
      <c r="K58" s="138"/>
    </row>
    <row r="59" spans="6:11" ht="21" x14ac:dyDescent="0.25">
      <c r="F59" s="26"/>
      <c r="G59" s="26"/>
      <c r="H59" s="26"/>
      <c r="I59" s="26"/>
      <c r="J59" s="26"/>
      <c r="K59" s="26"/>
    </row>
    <row r="60" spans="6:11" ht="21" x14ac:dyDescent="0.25">
      <c r="F60" s="26"/>
      <c r="G60" s="26"/>
      <c r="H60" s="26"/>
      <c r="I60" s="26"/>
      <c r="J60" s="26"/>
      <c r="K60" s="26"/>
    </row>
    <row r="61" spans="6:11" ht="21" x14ac:dyDescent="0.25">
      <c r="F61" s="26"/>
      <c r="G61" s="26"/>
      <c r="H61" s="26"/>
      <c r="I61" s="26"/>
      <c r="J61" s="26"/>
      <c r="K61" s="26"/>
    </row>
    <row r="62" spans="6:11" ht="21" x14ac:dyDescent="0.25">
      <c r="F62" s="26"/>
      <c r="G62" s="26"/>
      <c r="H62" s="26"/>
      <c r="I62" s="26"/>
      <c r="J62" s="26"/>
      <c r="K62" s="26"/>
    </row>
  </sheetData>
  <mergeCells count="2">
    <mergeCell ref="B19:Q19"/>
    <mergeCell ref="B2:Q2"/>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925A72878A81EF4CBCB31276DB04DFF2" ma:contentTypeVersion="13" ma:contentTypeDescription="Creare un nuovo documento." ma:contentTypeScope="" ma:versionID="759096c13d2ff046f1eb7bac3eba63dc">
  <xsd:schema xmlns:xsd="http://www.w3.org/2001/XMLSchema" xmlns:xs="http://www.w3.org/2001/XMLSchema" xmlns:p="http://schemas.microsoft.com/office/2006/metadata/properties" xmlns:ns2="044eaa5a-c1bd-479e-943c-c28a549a6b9c" xmlns:ns3="1c781b3d-ab0d-4eb0-8602-cbdf50db857d" targetNamespace="http://schemas.microsoft.com/office/2006/metadata/properties" ma:root="true" ma:fieldsID="e9588402a181dfa9b1e0a86079297b62" ns2:_="" ns3:_="">
    <xsd:import namespace="044eaa5a-c1bd-479e-943c-c28a549a6b9c"/>
    <xsd:import namespace="1c781b3d-ab0d-4eb0-8602-cbdf50db857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3:SharedWithUsers" minOccurs="0"/>
                <xsd:element ref="ns3:SharedWithDetail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4eaa5a-c1bd-479e-943c-c28a549a6b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Tag immagine" ma:readOnly="false" ma:fieldId="{5cf76f15-5ced-4ddc-b409-7134ff3c332f}" ma:taxonomyMulti="true" ma:sspId="ff0b1488-145e-4f65-b70b-1ba7c2ec0a54"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c781b3d-ab0d-4eb0-8602-cbdf50db857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5474c5ed-de7f-4144-85ba-f96c0024a0b3}" ma:internalName="TaxCatchAll" ma:showField="CatchAllData" ma:web="1c781b3d-ab0d-4eb0-8602-cbdf50db857d">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44eaa5a-c1bd-479e-943c-c28a549a6b9c">
      <Terms xmlns="http://schemas.microsoft.com/office/infopath/2007/PartnerControls"/>
    </lcf76f155ced4ddcb4097134ff3c332f>
    <TaxCatchAll xmlns="1c781b3d-ab0d-4eb0-8602-cbdf50db857d" xsi:nil="true"/>
  </documentManagement>
</p:properties>
</file>

<file path=customXml/itemProps1.xml><?xml version="1.0" encoding="utf-8"?>
<ds:datastoreItem xmlns:ds="http://schemas.openxmlformats.org/officeDocument/2006/customXml" ds:itemID="{8ECC094C-D917-4AB7-8838-ACBC672331D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44eaa5a-c1bd-479e-943c-c28a549a6b9c"/>
    <ds:schemaRef ds:uri="1c781b3d-ab0d-4eb0-8602-cbdf50db857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944569-130A-4991-8B2D-5ACE24CBA4C3}">
  <ds:schemaRefs>
    <ds:schemaRef ds:uri="http://schemas.microsoft.com/sharepoint/v3/contenttype/forms"/>
  </ds:schemaRefs>
</ds:datastoreItem>
</file>

<file path=customXml/itemProps3.xml><?xml version="1.0" encoding="utf-8"?>
<ds:datastoreItem xmlns:ds="http://schemas.openxmlformats.org/officeDocument/2006/customXml" ds:itemID="{403C3FC7-B605-4347-B8DC-47637EEF8EA1}">
  <ds:schemaRefs>
    <ds:schemaRef ds:uri="http://schemas.microsoft.com/office/2006/metadata/properties"/>
    <ds:schemaRef ds:uri="http://schemas.microsoft.com/office/infopath/2007/PartnerControls"/>
    <ds:schemaRef ds:uri="044eaa5a-c1bd-479e-943c-c28a549a6b9c"/>
    <ds:schemaRef ds:uri="1c781b3d-ab0d-4eb0-8602-cbdf50db857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6</vt:i4>
      </vt:variant>
    </vt:vector>
  </HeadingPairs>
  <TitlesOfParts>
    <vt:vector size="6" baseType="lpstr">
      <vt:lpstr>Istruzioni compilazione</vt:lpstr>
      <vt:lpstr>Conto Economico-Ricavi</vt:lpstr>
      <vt:lpstr>Scenario per costi_ricavi</vt:lpstr>
      <vt:lpstr>Conto Economico-Costi</vt:lpstr>
      <vt:lpstr>Dettaglio costi del lavoro</vt:lpstr>
      <vt:lpstr>Conto economico complessivo</vt:lpstr>
    </vt:vector>
  </TitlesOfParts>
  <Company>Consip S.p.A.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Sparro Marco</dc:creator>
  <cp:lastModifiedBy>Summo Claudia</cp:lastModifiedBy>
  <cp:lastPrinted>2025-03-19T16:20:07Z</cp:lastPrinted>
  <dcterms:created xsi:type="dcterms:W3CDTF">2021-02-25T11:20:16Z</dcterms:created>
  <dcterms:modified xsi:type="dcterms:W3CDTF">2025-03-23T09:41:18Z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0x010100925A72878A81EF4CBCB31276DB04DFF2</vt:lpwstr>
  </property>
  <property fmtid="{D5CDD505-2E9C-101B-9397-08002B2CF9AE}" pid="3" name="MediaServiceImageTags">
    <vt:lpwstr/>
  </property>
</Properties>
</file>