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rene.salome\Desktop\SOPRA  SOGLIA\ACQUISTI SU DELEGA\SOGEI\ID 2628 - INFORMATICA\09. Pubblicazione\Pacchetto Pubblicazione\ID 2628_INFORMATICA - Allegati pdf\"/>
    </mc:Choice>
  </mc:AlternateContent>
  <bookViews>
    <workbookView xWindow="0" yWindow="0" windowWidth="14010" windowHeight="8990" tabRatio="522"/>
  </bookViews>
  <sheets>
    <sheet name="Quotazione economica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9" l="1"/>
  <c r="H60" i="9"/>
  <c r="H56" i="9"/>
  <c r="J56" i="9"/>
  <c r="I62" i="9" l="1"/>
  <c r="I59" i="9"/>
  <c r="I60" i="9"/>
  <c r="I58" i="9"/>
  <c r="I2" i="9"/>
  <c r="I56" i="9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F60" i="9" l="1"/>
  <c r="J59" i="9" l="1"/>
  <c r="J58" i="9"/>
  <c r="J62" i="9" l="1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3" i="9"/>
  <c r="J60" i="9" l="1"/>
  <c r="J2" i="9"/>
  <c r="G2" i="9" l="1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 l="1"/>
  <c r="F56" i="9" l="1"/>
</calcChain>
</file>

<file path=xl/sharedStrings.xml><?xml version="1.0" encoding="utf-8"?>
<sst xmlns="http://schemas.openxmlformats.org/spreadsheetml/2006/main" count="198" uniqueCount="110">
  <si>
    <t>PREZZO COMPLESSIVO OFFERTO</t>
  </si>
  <si>
    <t>Verifica</t>
  </si>
  <si>
    <t>Part Number</t>
  </si>
  <si>
    <t>Qnt</t>
  </si>
  <si>
    <t>Metrica</t>
  </si>
  <si>
    <t>0000008319-0053</t>
  </si>
  <si>
    <t>Data Quality Identity Match Option (IMO) 4-7 per CPU-cores Multi-core Multi-OS Production ELA Mission Critical VPA 2 Maintenance Part Number: 0000008319-0053</t>
  </si>
  <si>
    <t>CPU Cores</t>
  </si>
  <si>
    <t>0000007886-0053</t>
  </si>
  <si>
    <t>Data Validation Option (1-3) per CPU-cores Multi-core Multi-OS Production ELA Mission Critical VPA 2 Maintenance Part Number: 0000007886-0053</t>
  </si>
  <si>
    <t>0000008173-0053</t>
  </si>
  <si>
    <t>Informatica Data Quality SE (1-3) per CPU-cores Multi-core Multi-OS Production ELA Mission Critical VPA 2 Maintenance Part Number: 0000008173-0053</t>
  </si>
  <si>
    <t>0000008199-0053</t>
  </si>
  <si>
    <t>Informatica Data Quality SE (4-7) per CPU-cores Multi-core Multi-OS Development ELA Mission Critical VPA 2 Maintenance Part Number: 0000008199-0053</t>
  </si>
  <si>
    <t>0000010593-0053</t>
  </si>
  <si>
    <t>Informatica Data Services (1-3) per CPU-cores Multi-core Multi-OS Production ELA Mission Critical VPA 2 Maintenance Part Number: 0000010593-0053</t>
  </si>
  <si>
    <t>0000010602-0053</t>
  </si>
  <si>
    <t>Informatica Data Services (4-7) per CPU-cores Multi-core Multi-OS Development Lab ELA Mission Critical VPA 2 Maintenance Part Number: 0000010602-0053</t>
  </si>
  <si>
    <t>0000007821-0053</t>
  </si>
  <si>
    <t>PowerCenter AE (1-3) per CPU-cores Multi-core Multi-OS Production ELA Mission Critical VPA 2 Maintenance Part Number: 0000007821-0053</t>
  </si>
  <si>
    <t>0000007830-0053</t>
  </si>
  <si>
    <t>PowerCenter AE (4-7) per CPU-cores Multi-core Multi-OS Development ELA Mission Critical VPA 2 Maintenance Part Number: 0000007830-0053</t>
  </si>
  <si>
    <t xml:space="preserve">0000011582-0053 </t>
  </si>
  <si>
    <t xml:space="preserve">PowerCenter DQ Developer Option (1-3) per CPU Cores Multi-core Multi-OS Production ELA Mission Critical VPA 2 Maintenance Part Number: 0000011582-0053 </t>
  </si>
  <si>
    <t>0000011582-0053</t>
  </si>
  <si>
    <t>PowerCenter DQ Developer Option (1-3) per CPU Cores Multi-core Multi-OS Production ELA Mission Critical VPA 2 Maintenance Part Number: 0000011582-0053</t>
  </si>
  <si>
    <t>0000008458-0053</t>
  </si>
  <si>
    <t>PowerExchange for Sybase data type (per Environment) Production ELA Mission Critical VPA 2 Maintenance Part Number: 0000008458-0053</t>
  </si>
  <si>
    <t>Environment</t>
  </si>
  <si>
    <t xml:space="preserve"> 0000020119-0007</t>
  </si>
  <si>
    <t>Informatica Test Data Management per CPU-core Multi-core Multi-OS Production ELA Mission Critical Maintenance Part Number: 0000020119-0007</t>
  </si>
  <si>
    <t xml:space="preserve"> 0000020069-0007</t>
  </si>
  <si>
    <t>Informatica Dynamic Data Masking per CPU-core Multi-core Multi-OS Production ELA Mission Critical Maintenance Part Number: 0000020069-0007</t>
  </si>
  <si>
    <t>0000010827-0053</t>
  </si>
  <si>
    <t>Data Integration Analyst Option Base (Includes 10 Users) Multi-core Multi-OS Production ELA Mission Critical VPA 2 Maintenance Part Number: 0000010827-0053</t>
  </si>
  <si>
    <t>Record</t>
  </si>
  <si>
    <t>0000012833-0053</t>
  </si>
  <si>
    <t>Discovery Option DSG (1-3) per CPU-core Multi-core Multi-OS Production ELA Mission Critical VPA 2 Maintenance Part Number: 0000012833-0053</t>
  </si>
  <si>
    <t>0000008045-0053</t>
  </si>
  <si>
    <t>High Availability to Enterprise Grid Upgrade (8-11) per CPU-cores Multi-core Multi-OS Production ELA Mission Critical VPA 2 Maintenance Part Number: 0000008045-0053</t>
  </si>
  <si>
    <t>0000011044-0053</t>
  </si>
  <si>
    <t>Informatica Data Explorer (8-11) per CPU-cores Multi-core Multi-OS Production ELA Mission Critical VPA 2 Maintenance Part Number: 0000011044-0053</t>
  </si>
  <si>
    <t>0000008167-0053</t>
  </si>
  <si>
    <t>Informatica Data Quality SE (8-11) per CPU-cores Multi-core Multi-OS Production ELA Mission Critical VPA 2 Maintenance Part Number: 0000008167-0053</t>
  </si>
  <si>
    <t>0000010595-0053</t>
  </si>
  <si>
    <t>Informatica Data Services (8-11) per CPU-cores Multi-core Multi-OS Production ELA Mission Critical VPA 2 Maintenance Part Number: 0000010595-0053</t>
  </si>
  <si>
    <t>0000008214-0053</t>
  </si>
  <si>
    <t>Informatica Multi-Product Lab (8-11) per CPU-cores Multi-core Multi-OS Development Lab ELA Mission Critical VPA 2 Maintenance Part Number: 0000008214-0053</t>
  </si>
  <si>
    <t xml:space="preserve">0000008214-0053 </t>
  </si>
  <si>
    <t xml:space="preserve">Informatica Multi-Product Lab (8-11) per CPU-cores Multi-core Multi-OS Development Lab ELA Mission Critical VPA 2 Maintenance Part Number: 0000008214-0053 </t>
  </si>
  <si>
    <t>0000007896-0053</t>
  </si>
  <si>
    <t>MDX for PCSE - Business Objects Designer Production ELA Mission Critical VPA 2 Maintenance Part Number: 0000007896-0053</t>
  </si>
  <si>
    <t>Connector</t>
  </si>
  <si>
    <t>0000007898-0053</t>
  </si>
  <si>
    <t>MDX for PCSE - CA Platinum Erwin Production ELA Mission Critical VPA 2 Maintenance Part Number: 0000007898-0053</t>
  </si>
  <si>
    <t>0000007908-0053</t>
  </si>
  <si>
    <t>MDX for PCSE - Microstrategy Architect Production ELA Mission Critical VPA 2 Maintenance Part Number: 0000007908-0053</t>
  </si>
  <si>
    <t>0000007832-0053</t>
  </si>
  <si>
    <t>PowerCenter AE (12+) per CPU-cores Multi-core Multi-OS Development ELA Mission Critical VPA 2 Maintenance Part Number: 0000007832-0053</t>
  </si>
  <si>
    <t>0000007823-0053</t>
  </si>
  <si>
    <t>PowerCenter AE (8-11) per CPU-cores Multi-core Multi-OS Production ELA Mission Critical VPA 2 Maintenance Part Number: 0000007823-0053</t>
  </si>
  <si>
    <t>0000005033-0053</t>
  </si>
  <si>
    <t>PowerExchange for Oracle - CDC Option (1-3 Instances) Per Instance Production ELA Mission Critical VPA 2 Maintenance Part Number: 0000005033-0053</t>
  </si>
  <si>
    <t>instance</t>
  </si>
  <si>
    <t>0000005040-0053</t>
  </si>
  <si>
    <t>PowerExchange for Oracle - CDC Option Dev/Test ELA Mission Critical VPA 2 Maintenance Part Number: 0000005040-0053</t>
  </si>
  <si>
    <t>0000008422-0053</t>
  </si>
  <si>
    <t>PowerExchange for Unlimited data types (per Environment) Production ELA Mission Critical VPA 2 Maintenance Part Number: 0000008422-0053</t>
  </si>
  <si>
    <t xml:space="preserve"> 0000000067-0053</t>
  </si>
  <si>
    <t>Metadata Exchange for CA Platinum ERwin 32-bit Production ELA Mission Critical VPA 2 Maintenance Part Number: 0000000067-0053</t>
  </si>
  <si>
    <t xml:space="preserve">Environment </t>
  </si>
  <si>
    <t xml:space="preserve"> 01-7600-01-0009</t>
  </si>
  <si>
    <t>ODBC Windows Source Mission Critical Maintenance Part Number: 01-7600-01-0009</t>
  </si>
  <si>
    <t xml:space="preserve"> 0000007921-0053</t>
  </si>
  <si>
    <t>Partitioning Option (8-11) per CPU-cores Multi-core Multi-OS Production ELA Mission Critical VPA 2 Maintenance Part Number: 0000007921-0053</t>
  </si>
  <si>
    <t xml:space="preserve">CPU-core </t>
  </si>
  <si>
    <t xml:space="preserve"> 0000007814-0053</t>
  </si>
  <si>
    <t>PowerCenter SE (12+) per CPU-cores Multi-core Multi-OS Development Lab ELA Mission Critical VPA 2 Maintenance Part Number: 0000007814-0053</t>
  </si>
  <si>
    <t>0000007841-0053</t>
  </si>
  <si>
    <t>PowerCenter SE (8-11) per CPU-cores Multi-core Multi-OS Production ELA Mission Critical VPA 2 Maintenance Part Number: 0000007841-0053</t>
  </si>
  <si>
    <t>0000008617-0053</t>
  </si>
  <si>
    <t>PowerExchange for DB2 for z/OS CDC (8+) CPU-cores per PCenter CPU-core Production ELA Mission Critical VPA 2 Maintenance Part Number: 0000008617-0053</t>
  </si>
  <si>
    <t xml:space="preserve">CPU-core (Pcenter) </t>
  </si>
  <si>
    <t>0000008533-0053</t>
  </si>
  <si>
    <t>PowerExchange for DB2 for z/OS Development Lab ELA Mission Critical VPA 2 Maintenance Part Number: 0000008533-0053</t>
  </si>
  <si>
    <t>0000005016-0053</t>
  </si>
  <si>
    <t>PowerExchange for Teradata data types (per repository) Production ELA Mission Critical VPA 2 Maintenance Part Number: 0000005016-0053</t>
  </si>
  <si>
    <t>0000007929-0053</t>
  </si>
  <si>
    <t>Pushdown Optimization Option (8-11) per CPU-cores Multi-core Multi-OS Production ELA Mission Critical VPA 2 Maintenance Part Number: 0000007929-0053</t>
  </si>
  <si>
    <t>0000007937-0053</t>
  </si>
  <si>
    <t>Team-based Development Option (8-11) per CPU-cores Multi-core Multi-OS Production ELA Mission Critical VPA 2 Maintenance Part Number: 0000007937-0053</t>
  </si>
  <si>
    <t>Manutenzione</t>
  </si>
  <si>
    <t>Subscription (opzionale)</t>
  </si>
  <si>
    <t>Servizio di reinstatement</t>
  </si>
  <si>
    <t xml:space="preserve">PREZZO COMPLESSIVO OFFERTO PER LA MANUTENZIONE </t>
  </si>
  <si>
    <t>PowerCenter AE per CPU-cores Production Subscription</t>
  </si>
  <si>
    <t>PowerCenter AE per CPU-cores Development lab Annual Subscription</t>
  </si>
  <si>
    <t>N.A.</t>
  </si>
  <si>
    <t>Importo complessivo (21 mesi) a base d'asta</t>
  </si>
  <si>
    <t>Importo  
mensile offerto</t>
  </si>
  <si>
    <t>Importo 
offerto</t>
  </si>
  <si>
    <t>importo a base d'asta</t>
  </si>
  <si>
    <t>verifica</t>
  </si>
  <si>
    <t>PREZZO COMPLESSIVO OFFERTO PER LE SUBSCRIPTION</t>
  </si>
  <si>
    <t xml:space="preserve">importo  mensile complessivo </t>
  </si>
  <si>
    <t>Importo complessivo (21 mesi) offerto</t>
  </si>
  <si>
    <t>Importo complessivo offerto</t>
  </si>
  <si>
    <t xml:space="preserve">Importo complessivo offerto </t>
  </si>
  <si>
    <t>importo complessivo (24 mesi) a base d'asta</t>
  </si>
  <si>
    <t>importo complessivo (24 mesi)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</si>
</sst>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_-* #,##0.00\ [$€-410]_-;\-* #,##0.00\ [$€-410]_-;_-* &quot;-&quot;??\ [$€-410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7F7F7F"/>
      </bottom>
      <diagonal/>
    </border>
    <border>
      <left/>
      <right/>
      <top style="medium">
        <color rgb="FF7F7F7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164" fontId="3" fillId="0" borderId="0" xfId="0" applyNumberFormat="1" applyFont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164" fontId="5" fillId="2" borderId="1" xfId="1" applyNumberFormat="1" applyFont="1" applyFill="1" applyBorder="1" applyAlignment="1" applyProtection="1">
      <alignment horizontal="center" vertical="center" wrapText="1"/>
    </xf>
    <xf numFmtId="164" fontId="4" fillId="0" borderId="0" xfId="1" applyNumberFormat="1" applyFont="1" applyAlignment="1" applyProtection="1">
      <alignment horizontal="left" vertical="center" wrapText="1"/>
      <protection locked="0"/>
    </xf>
    <xf numFmtId="164" fontId="5" fillId="2" borderId="0" xfId="0" applyNumberFormat="1" applyFont="1" applyFill="1" applyBorder="1" applyAlignment="1" applyProtection="1">
      <alignment horizontal="center" vertical="center" wrapText="1"/>
    </xf>
    <xf numFmtId="164" fontId="5" fillId="0" borderId="3" xfId="1" applyNumberFormat="1" applyFont="1" applyBorder="1" applyAlignment="1" applyProtection="1">
      <alignment horizontal="left" vertical="center" wrapText="1"/>
    </xf>
    <xf numFmtId="164" fontId="6" fillId="0" borderId="3" xfId="1" applyNumberFormat="1" applyFont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/>
    </xf>
    <xf numFmtId="164" fontId="4" fillId="3" borderId="8" xfId="0" applyNumberFormat="1" applyFont="1" applyFill="1" applyBorder="1" applyAlignment="1" applyProtection="1">
      <alignment horizontal="center" vertical="center"/>
    </xf>
    <xf numFmtId="164" fontId="4" fillId="3" borderId="8" xfId="0" applyNumberFormat="1" applyFont="1" applyFill="1" applyBorder="1" applyAlignment="1" applyProtection="1">
      <alignment vertical="center" wrapText="1"/>
    </xf>
    <xf numFmtId="164" fontId="3" fillId="3" borderId="3" xfId="0" applyNumberFormat="1" applyFont="1" applyFill="1" applyBorder="1" applyAlignment="1" applyProtection="1">
      <alignment vertical="center" wrapText="1"/>
      <protection locked="0"/>
    </xf>
    <xf numFmtId="0" fontId="3" fillId="3" borderId="3" xfId="0" applyFont="1" applyFill="1" applyBorder="1" applyAlignment="1" applyProtection="1">
      <alignment horizontal="center" vertical="center"/>
    </xf>
    <xf numFmtId="164" fontId="4" fillId="3" borderId="3" xfId="0" applyNumberFormat="1" applyFont="1" applyFill="1" applyBorder="1" applyAlignment="1" applyProtection="1">
      <alignment vertical="center" wrapText="1"/>
    </xf>
    <xf numFmtId="164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5" fillId="3" borderId="3" xfId="1" applyNumberFormat="1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164" fontId="3" fillId="0" borderId="3" xfId="0" applyNumberFormat="1" applyFont="1" applyFill="1" applyBorder="1" applyAlignment="1" applyProtection="1">
      <alignment horizontal="center" vertical="center"/>
    </xf>
    <xf numFmtId="164" fontId="3" fillId="0" borderId="3" xfId="0" applyNumberFormat="1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164" fontId="3" fillId="4" borderId="3" xfId="0" applyNumberFormat="1" applyFont="1" applyFill="1" applyBorder="1" applyAlignment="1" applyProtection="1">
      <alignment vertical="center" wrapText="1"/>
      <protection locked="0"/>
    </xf>
    <xf numFmtId="164" fontId="6" fillId="4" borderId="7" xfId="0" applyNumberFormat="1" applyFont="1" applyFill="1" applyBorder="1" applyAlignment="1" applyProtection="1">
      <alignment horizontal="left" vertical="center" wrapText="1"/>
      <protection locked="0"/>
    </xf>
    <xf numFmtId="164" fontId="6" fillId="4" borderId="3" xfId="0" applyNumberFormat="1" applyFont="1" applyFill="1" applyBorder="1" applyAlignment="1" applyProtection="1">
      <alignment horizontal="left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64" fontId="5" fillId="2" borderId="3" xfId="1" applyNumberFormat="1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44" fontId="5" fillId="3" borderId="4" xfId="1" applyFont="1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164" fontId="3" fillId="0" borderId="3" xfId="0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164" fontId="5" fillId="3" borderId="3" xfId="1" applyNumberFormat="1" applyFont="1" applyFill="1" applyBorder="1" applyAlignment="1" applyProtection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164" fontId="5" fillId="0" borderId="6" xfId="1" applyNumberFormat="1" applyFont="1" applyFill="1" applyBorder="1" applyAlignment="1" applyProtection="1">
      <alignment horizontal="left" vertical="center" wrapText="1"/>
    </xf>
    <xf numFmtId="0" fontId="0" fillId="0" borderId="7" xfId="0" applyFill="1" applyBorder="1" applyAlignment="1">
      <alignment horizontal="left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4"/>
  <sheetViews>
    <sheetView tabSelected="1" zoomScale="130" zoomScaleNormal="130" workbookViewId="0">
      <selection activeCell="J60" sqref="J60"/>
    </sheetView>
  </sheetViews>
  <sheetFormatPr defaultRowHeight="10.5" x14ac:dyDescent="0.35"/>
  <cols>
    <col min="1" max="1" width="1.7265625" style="2" customWidth="1"/>
    <col min="2" max="2" width="23.26953125" style="1" customWidth="1"/>
    <col min="3" max="3" width="46.26953125" style="2" customWidth="1"/>
    <col min="4" max="4" width="9.26953125" style="2" customWidth="1"/>
    <col min="5" max="5" width="9" style="1" customWidth="1"/>
    <col min="6" max="6" width="16.54296875" style="3" customWidth="1"/>
    <col min="7" max="9" width="16.6328125" style="3" customWidth="1"/>
    <col min="10" max="10" width="16.81640625" style="9" customWidth="1"/>
    <col min="11" max="11" width="14.08984375" style="2" customWidth="1"/>
    <col min="12" max="16384" width="8.7265625" style="2"/>
  </cols>
  <sheetData>
    <row r="1" spans="2:10" ht="44.5" customHeight="1" thickBot="1" x14ac:dyDescent="0.4">
      <c r="B1" s="25" t="s">
        <v>2</v>
      </c>
      <c r="C1" s="4" t="s">
        <v>91</v>
      </c>
      <c r="D1" s="4" t="s">
        <v>4</v>
      </c>
      <c r="E1" s="4" t="s">
        <v>3</v>
      </c>
      <c r="F1" s="5" t="s">
        <v>104</v>
      </c>
      <c r="G1" s="5" t="s">
        <v>98</v>
      </c>
      <c r="H1" s="6" t="s">
        <v>99</v>
      </c>
      <c r="I1" s="5" t="s">
        <v>1</v>
      </c>
      <c r="J1" s="8" t="s">
        <v>105</v>
      </c>
    </row>
    <row r="2" spans="2:10" ht="31.5" x14ac:dyDescent="0.35">
      <c r="B2" s="26" t="s">
        <v>5</v>
      </c>
      <c r="C2" s="27" t="s">
        <v>6</v>
      </c>
      <c r="D2" s="28" t="s">
        <v>7</v>
      </c>
      <c r="E2" s="29">
        <v>2</v>
      </c>
      <c r="F2" s="30">
        <v>87.474729166666677</v>
      </c>
      <c r="G2" s="31">
        <f>F2*21</f>
        <v>1836.9693125000001</v>
      </c>
      <c r="H2" s="37">
        <v>0</v>
      </c>
      <c r="I2" s="14" t="str">
        <f>IF(H2&gt;F2,"prezzo offerto maggiore della base d'asta",IF(H2&lt;0,"prezzo offerto minore di 0",IF(H2="","inserire prezzo offerto",IF(H2=0,"inserire prezzo offerto",IF(H2&lt;&gt;ROUND(H2,2),"inserire massimo due decimali","OK")))))</f>
        <v>inserire prezzo offerto</v>
      </c>
      <c r="J2" s="15">
        <f>TRUNC(H2*21,2)</f>
        <v>0</v>
      </c>
    </row>
    <row r="3" spans="2:10" ht="31.5" x14ac:dyDescent="0.35">
      <c r="B3" s="29" t="s">
        <v>5</v>
      </c>
      <c r="C3" s="32" t="s">
        <v>6</v>
      </c>
      <c r="D3" s="33" t="s">
        <v>7</v>
      </c>
      <c r="E3" s="29">
        <v>2</v>
      </c>
      <c r="F3" s="30">
        <v>87.474729166666677</v>
      </c>
      <c r="G3" s="31">
        <f t="shared" ref="G3:G55" si="0">F3*21</f>
        <v>1836.9693125000001</v>
      </c>
      <c r="H3" s="37">
        <v>0</v>
      </c>
      <c r="I3" s="14" t="str">
        <f t="shared" ref="I3:I56" si="1">IF(H3&gt;F3,"prezzo offerto maggiore della base d'asta",IF(H3&lt;0,"prezzo offerto minore di 0",IF(H3="","inserire prezzo offerto",IF(H3=0,"inserire prezzo offerto",IF(H3&lt;&gt;ROUND(H3,2),"inserire massimo due decimali","OK")))))</f>
        <v>inserire prezzo offerto</v>
      </c>
      <c r="J3" s="15">
        <f>TRUNC(H3*21,2)</f>
        <v>0</v>
      </c>
    </row>
    <row r="4" spans="2:10" ht="31.5" x14ac:dyDescent="0.35">
      <c r="B4" s="29" t="s">
        <v>5</v>
      </c>
      <c r="C4" s="32" t="s">
        <v>6</v>
      </c>
      <c r="D4" s="33" t="s">
        <v>7</v>
      </c>
      <c r="E4" s="29">
        <v>2</v>
      </c>
      <c r="F4" s="30">
        <v>87.474729166666677</v>
      </c>
      <c r="G4" s="31">
        <f t="shared" si="0"/>
        <v>1836.9693125000001</v>
      </c>
      <c r="H4" s="37">
        <v>0</v>
      </c>
      <c r="I4" s="14" t="str">
        <f t="shared" si="1"/>
        <v>inserire prezzo offerto</v>
      </c>
      <c r="J4" s="15">
        <f t="shared" ref="J4:J55" si="2">TRUNC(H4*21,2)</f>
        <v>0</v>
      </c>
    </row>
    <row r="5" spans="2:10" ht="31.5" x14ac:dyDescent="0.35">
      <c r="B5" s="29" t="s">
        <v>5</v>
      </c>
      <c r="C5" s="32" t="s">
        <v>6</v>
      </c>
      <c r="D5" s="33" t="s">
        <v>7</v>
      </c>
      <c r="E5" s="29">
        <v>2</v>
      </c>
      <c r="F5" s="30">
        <v>87.474729166666677</v>
      </c>
      <c r="G5" s="31">
        <f t="shared" si="0"/>
        <v>1836.9693125000001</v>
      </c>
      <c r="H5" s="37">
        <v>0</v>
      </c>
      <c r="I5" s="14" t="str">
        <f t="shared" si="1"/>
        <v>inserire prezzo offerto</v>
      </c>
      <c r="J5" s="15">
        <f t="shared" si="2"/>
        <v>0</v>
      </c>
    </row>
    <row r="6" spans="2:10" ht="21" x14ac:dyDescent="0.35">
      <c r="B6" s="29" t="s">
        <v>8</v>
      </c>
      <c r="C6" s="32" t="s">
        <v>9</v>
      </c>
      <c r="D6" s="33" t="s">
        <v>7</v>
      </c>
      <c r="E6" s="29">
        <v>2</v>
      </c>
      <c r="F6" s="30">
        <v>193.61828333333335</v>
      </c>
      <c r="G6" s="31">
        <f t="shared" si="0"/>
        <v>4065.9839500000003</v>
      </c>
      <c r="H6" s="37">
        <v>0</v>
      </c>
      <c r="I6" s="14" t="str">
        <f t="shared" si="1"/>
        <v>inserire prezzo offerto</v>
      </c>
      <c r="J6" s="15">
        <f t="shared" si="2"/>
        <v>0</v>
      </c>
    </row>
    <row r="7" spans="2:10" ht="21" x14ac:dyDescent="0.35">
      <c r="B7" s="29" t="s">
        <v>8</v>
      </c>
      <c r="C7" s="32" t="s">
        <v>9</v>
      </c>
      <c r="D7" s="33" t="s">
        <v>7</v>
      </c>
      <c r="E7" s="29">
        <v>2</v>
      </c>
      <c r="F7" s="30">
        <v>193.61828333333335</v>
      </c>
      <c r="G7" s="31">
        <f t="shared" si="0"/>
        <v>4065.9839500000003</v>
      </c>
      <c r="H7" s="37">
        <v>0</v>
      </c>
      <c r="I7" s="14" t="str">
        <f t="shared" si="1"/>
        <v>inserire prezzo offerto</v>
      </c>
      <c r="J7" s="15">
        <f t="shared" si="2"/>
        <v>0</v>
      </c>
    </row>
    <row r="8" spans="2:10" ht="31.5" x14ac:dyDescent="0.35">
      <c r="B8" s="29" t="s">
        <v>10</v>
      </c>
      <c r="C8" s="32" t="s">
        <v>11</v>
      </c>
      <c r="D8" s="33" t="s">
        <v>7</v>
      </c>
      <c r="E8" s="29">
        <v>2</v>
      </c>
      <c r="F8" s="34">
        <v>670.27252083333337</v>
      </c>
      <c r="G8" s="31">
        <f t="shared" si="0"/>
        <v>14075.722937500001</v>
      </c>
      <c r="H8" s="37">
        <v>0</v>
      </c>
      <c r="I8" s="14" t="str">
        <f t="shared" si="1"/>
        <v>inserire prezzo offerto</v>
      </c>
      <c r="J8" s="15">
        <f t="shared" si="2"/>
        <v>0</v>
      </c>
    </row>
    <row r="9" spans="2:10" ht="31.5" x14ac:dyDescent="0.35">
      <c r="B9" s="29" t="s">
        <v>10</v>
      </c>
      <c r="C9" s="32" t="s">
        <v>11</v>
      </c>
      <c r="D9" s="33" t="s">
        <v>7</v>
      </c>
      <c r="E9" s="29">
        <v>2</v>
      </c>
      <c r="F9" s="30">
        <v>670.27252083333337</v>
      </c>
      <c r="G9" s="31">
        <f t="shared" si="0"/>
        <v>14075.722937500001</v>
      </c>
      <c r="H9" s="37">
        <v>0</v>
      </c>
      <c r="I9" s="14" t="str">
        <f t="shared" si="1"/>
        <v>inserire prezzo offerto</v>
      </c>
      <c r="J9" s="15">
        <f t="shared" si="2"/>
        <v>0</v>
      </c>
    </row>
    <row r="10" spans="2:10" ht="31.5" x14ac:dyDescent="0.35">
      <c r="B10" s="29" t="s">
        <v>12</v>
      </c>
      <c r="C10" s="32" t="s">
        <v>13</v>
      </c>
      <c r="D10" s="33" t="s">
        <v>7</v>
      </c>
      <c r="E10" s="29">
        <v>4</v>
      </c>
      <c r="F10" s="30">
        <v>148.45536666666666</v>
      </c>
      <c r="G10" s="31">
        <f t="shared" si="0"/>
        <v>3117.5626999999999</v>
      </c>
      <c r="H10" s="37">
        <v>0</v>
      </c>
      <c r="I10" s="14" t="str">
        <f t="shared" si="1"/>
        <v>inserire prezzo offerto</v>
      </c>
      <c r="J10" s="15">
        <f t="shared" si="2"/>
        <v>0</v>
      </c>
    </row>
    <row r="11" spans="2:10" ht="31.5" x14ac:dyDescent="0.35">
      <c r="B11" s="29" t="s">
        <v>14</v>
      </c>
      <c r="C11" s="32" t="s">
        <v>15</v>
      </c>
      <c r="D11" s="33" t="s">
        <v>7</v>
      </c>
      <c r="E11" s="29">
        <v>2</v>
      </c>
      <c r="F11" s="34">
        <v>495.44477499999999</v>
      </c>
      <c r="G11" s="31">
        <f t="shared" si="0"/>
        <v>10404.340275</v>
      </c>
      <c r="H11" s="37">
        <v>0</v>
      </c>
      <c r="I11" s="14" t="str">
        <f t="shared" si="1"/>
        <v>inserire prezzo offerto</v>
      </c>
      <c r="J11" s="15">
        <f t="shared" si="2"/>
        <v>0</v>
      </c>
    </row>
    <row r="12" spans="2:10" ht="31.5" x14ac:dyDescent="0.35">
      <c r="B12" s="29" t="s">
        <v>14</v>
      </c>
      <c r="C12" s="32" t="s">
        <v>15</v>
      </c>
      <c r="D12" s="33" t="s">
        <v>7</v>
      </c>
      <c r="E12" s="29">
        <v>2</v>
      </c>
      <c r="F12" s="30">
        <v>495.44477499999999</v>
      </c>
      <c r="G12" s="31">
        <f t="shared" si="0"/>
        <v>10404.340275</v>
      </c>
      <c r="H12" s="37">
        <v>0</v>
      </c>
      <c r="I12" s="14" t="str">
        <f t="shared" si="1"/>
        <v>inserire prezzo offerto</v>
      </c>
      <c r="J12" s="15">
        <f t="shared" si="2"/>
        <v>0</v>
      </c>
    </row>
    <row r="13" spans="2:10" ht="31.5" x14ac:dyDescent="0.35">
      <c r="B13" s="29" t="s">
        <v>16</v>
      </c>
      <c r="C13" s="32" t="s">
        <v>17</v>
      </c>
      <c r="D13" s="33" t="s">
        <v>7</v>
      </c>
      <c r="E13" s="29">
        <v>4</v>
      </c>
      <c r="F13" s="30">
        <v>149.93820833333334</v>
      </c>
      <c r="G13" s="31">
        <f t="shared" si="0"/>
        <v>3148.7023749999998</v>
      </c>
      <c r="H13" s="37">
        <v>0</v>
      </c>
      <c r="I13" s="14" t="str">
        <f t="shared" si="1"/>
        <v>inserire prezzo offerto</v>
      </c>
      <c r="J13" s="15">
        <f t="shared" si="2"/>
        <v>0</v>
      </c>
    </row>
    <row r="14" spans="2:10" ht="21" x14ac:dyDescent="0.35">
      <c r="B14" s="29" t="s">
        <v>18</v>
      </c>
      <c r="C14" s="32" t="s">
        <v>19</v>
      </c>
      <c r="D14" s="33" t="s">
        <v>7</v>
      </c>
      <c r="E14" s="29">
        <v>2</v>
      </c>
      <c r="F14" s="34">
        <v>428.26727708333334</v>
      </c>
      <c r="G14" s="31">
        <f t="shared" si="0"/>
        <v>8993.6128187499999</v>
      </c>
      <c r="H14" s="37">
        <v>0</v>
      </c>
      <c r="I14" s="14" t="str">
        <f t="shared" si="1"/>
        <v>inserire prezzo offerto</v>
      </c>
      <c r="J14" s="15">
        <f t="shared" si="2"/>
        <v>0</v>
      </c>
    </row>
    <row r="15" spans="2:10" ht="21" x14ac:dyDescent="0.35">
      <c r="B15" s="29" t="s">
        <v>18</v>
      </c>
      <c r="C15" s="32" t="s">
        <v>19</v>
      </c>
      <c r="D15" s="33" t="s">
        <v>7</v>
      </c>
      <c r="E15" s="29">
        <v>2</v>
      </c>
      <c r="F15" s="30">
        <v>428.26727708333334</v>
      </c>
      <c r="G15" s="31">
        <f t="shared" si="0"/>
        <v>8993.6128187499999</v>
      </c>
      <c r="H15" s="37">
        <v>0</v>
      </c>
      <c r="I15" s="14" t="str">
        <f t="shared" si="1"/>
        <v>inserire prezzo offerto</v>
      </c>
      <c r="J15" s="15">
        <f t="shared" si="2"/>
        <v>0</v>
      </c>
    </row>
    <row r="16" spans="2:10" ht="21" x14ac:dyDescent="0.35">
      <c r="B16" s="29" t="s">
        <v>20</v>
      </c>
      <c r="C16" s="32" t="s">
        <v>21</v>
      </c>
      <c r="D16" s="33" t="s">
        <v>7</v>
      </c>
      <c r="E16" s="29">
        <v>4</v>
      </c>
      <c r="F16" s="30">
        <v>152.52136666666667</v>
      </c>
      <c r="G16" s="31">
        <f t="shared" si="0"/>
        <v>3202.9486999999999</v>
      </c>
      <c r="H16" s="37">
        <v>0</v>
      </c>
      <c r="I16" s="14" t="str">
        <f t="shared" si="1"/>
        <v>inserire prezzo offerto</v>
      </c>
      <c r="J16" s="15">
        <f t="shared" si="2"/>
        <v>0</v>
      </c>
    </row>
    <row r="17" spans="2:10" ht="31.5" x14ac:dyDescent="0.35">
      <c r="B17" s="29" t="s">
        <v>22</v>
      </c>
      <c r="C17" s="32" t="s">
        <v>23</v>
      </c>
      <c r="D17" s="33" t="s">
        <v>7</v>
      </c>
      <c r="E17" s="29">
        <v>2</v>
      </c>
      <c r="F17" s="34">
        <v>174.88748750000002</v>
      </c>
      <c r="G17" s="31">
        <f t="shared" si="0"/>
        <v>3672.6372375000005</v>
      </c>
      <c r="H17" s="37">
        <v>0</v>
      </c>
      <c r="I17" s="14" t="str">
        <f t="shared" si="1"/>
        <v>inserire prezzo offerto</v>
      </c>
      <c r="J17" s="15">
        <f t="shared" si="2"/>
        <v>0</v>
      </c>
    </row>
    <row r="18" spans="2:10" ht="31.5" x14ac:dyDescent="0.35">
      <c r="B18" s="29" t="s">
        <v>24</v>
      </c>
      <c r="C18" s="32" t="s">
        <v>25</v>
      </c>
      <c r="D18" s="33" t="s">
        <v>7</v>
      </c>
      <c r="E18" s="29">
        <v>2</v>
      </c>
      <c r="F18" s="30">
        <v>174.88748750000002</v>
      </c>
      <c r="G18" s="31">
        <f t="shared" si="0"/>
        <v>3672.6372375000005</v>
      </c>
      <c r="H18" s="37">
        <v>0</v>
      </c>
      <c r="I18" s="14" t="str">
        <f t="shared" si="1"/>
        <v>inserire prezzo offerto</v>
      </c>
      <c r="J18" s="15">
        <f t="shared" si="2"/>
        <v>0</v>
      </c>
    </row>
    <row r="19" spans="2:10" ht="21" x14ac:dyDescent="0.35">
      <c r="B19" s="29" t="s">
        <v>26</v>
      </c>
      <c r="C19" s="32" t="s">
        <v>27</v>
      </c>
      <c r="D19" s="33" t="s">
        <v>28</v>
      </c>
      <c r="E19" s="29">
        <v>1</v>
      </c>
      <c r="F19" s="30">
        <v>74.942800000000005</v>
      </c>
      <c r="G19" s="31">
        <f t="shared" si="0"/>
        <v>1573.7988</v>
      </c>
      <c r="H19" s="37">
        <v>0</v>
      </c>
      <c r="I19" s="14" t="str">
        <f t="shared" si="1"/>
        <v>inserire prezzo offerto</v>
      </c>
      <c r="J19" s="15">
        <f t="shared" si="2"/>
        <v>0</v>
      </c>
    </row>
    <row r="20" spans="2:10" ht="21" x14ac:dyDescent="0.35">
      <c r="B20" s="29" t="s">
        <v>18</v>
      </c>
      <c r="C20" s="32" t="s">
        <v>19</v>
      </c>
      <c r="D20" s="33" t="s">
        <v>7</v>
      </c>
      <c r="E20" s="29">
        <v>2</v>
      </c>
      <c r="F20" s="34">
        <v>428.26727708333334</v>
      </c>
      <c r="G20" s="31">
        <f t="shared" si="0"/>
        <v>8993.6128187499999</v>
      </c>
      <c r="H20" s="37">
        <v>0</v>
      </c>
      <c r="I20" s="14" t="str">
        <f t="shared" si="1"/>
        <v>inserire prezzo offerto</v>
      </c>
      <c r="J20" s="15">
        <f t="shared" si="2"/>
        <v>0</v>
      </c>
    </row>
    <row r="21" spans="2:10" ht="21" x14ac:dyDescent="0.35">
      <c r="B21" s="29" t="s">
        <v>18</v>
      </c>
      <c r="C21" s="32" t="s">
        <v>19</v>
      </c>
      <c r="D21" s="33" t="s">
        <v>7</v>
      </c>
      <c r="E21" s="29">
        <v>2</v>
      </c>
      <c r="F21" s="30">
        <v>428.26727708333334</v>
      </c>
      <c r="G21" s="31">
        <f t="shared" si="0"/>
        <v>8993.6128187499999</v>
      </c>
      <c r="H21" s="37">
        <v>0</v>
      </c>
      <c r="I21" s="14" t="str">
        <f t="shared" si="1"/>
        <v>inserire prezzo offerto</v>
      </c>
      <c r="J21" s="15">
        <f t="shared" si="2"/>
        <v>0</v>
      </c>
    </row>
    <row r="22" spans="2:10" ht="21" x14ac:dyDescent="0.35">
      <c r="B22" s="29" t="s">
        <v>20</v>
      </c>
      <c r="C22" s="32" t="s">
        <v>21</v>
      </c>
      <c r="D22" s="33" t="s">
        <v>7</v>
      </c>
      <c r="E22" s="29">
        <v>6</v>
      </c>
      <c r="F22" s="30">
        <v>228.78205</v>
      </c>
      <c r="G22" s="31">
        <f t="shared" si="0"/>
        <v>4804.4230500000003</v>
      </c>
      <c r="H22" s="37">
        <v>0</v>
      </c>
      <c r="I22" s="14" t="str">
        <f t="shared" si="1"/>
        <v>inserire prezzo offerto</v>
      </c>
      <c r="J22" s="15">
        <f t="shared" si="2"/>
        <v>0</v>
      </c>
    </row>
    <row r="23" spans="2:10" ht="31.5" x14ac:dyDescent="0.35">
      <c r="B23" s="29" t="s">
        <v>29</v>
      </c>
      <c r="C23" s="32" t="s">
        <v>30</v>
      </c>
      <c r="D23" s="33" t="s">
        <v>7</v>
      </c>
      <c r="E23" s="29">
        <v>2</v>
      </c>
      <c r="F23" s="30">
        <v>839.34438000000011</v>
      </c>
      <c r="G23" s="31">
        <f t="shared" si="0"/>
        <v>17626.231980000004</v>
      </c>
      <c r="H23" s="37">
        <v>0</v>
      </c>
      <c r="I23" s="14" t="str">
        <f t="shared" si="1"/>
        <v>inserire prezzo offerto</v>
      </c>
      <c r="J23" s="15">
        <f t="shared" si="2"/>
        <v>0</v>
      </c>
    </row>
    <row r="24" spans="2:10" ht="31.5" x14ac:dyDescent="0.35">
      <c r="B24" s="29" t="s">
        <v>31</v>
      </c>
      <c r="C24" s="32" t="s">
        <v>32</v>
      </c>
      <c r="D24" s="33" t="s">
        <v>7</v>
      </c>
      <c r="E24" s="29">
        <v>23</v>
      </c>
      <c r="F24" s="30">
        <v>587.76063000000011</v>
      </c>
      <c r="G24" s="31">
        <f t="shared" si="0"/>
        <v>12342.973230000001</v>
      </c>
      <c r="H24" s="37">
        <v>0</v>
      </c>
      <c r="I24" s="14" t="str">
        <f t="shared" si="1"/>
        <v>inserire prezzo offerto</v>
      </c>
      <c r="J24" s="15">
        <f t="shared" si="2"/>
        <v>0</v>
      </c>
    </row>
    <row r="25" spans="2:10" ht="31.5" x14ac:dyDescent="0.35">
      <c r="B25" s="29" t="s">
        <v>33</v>
      </c>
      <c r="C25" s="32" t="s">
        <v>34</v>
      </c>
      <c r="D25" s="33" t="s">
        <v>35</v>
      </c>
      <c r="E25" s="29">
        <v>1</v>
      </c>
      <c r="F25" s="30">
        <v>285.38237500000002</v>
      </c>
      <c r="G25" s="31">
        <f t="shared" si="0"/>
        <v>5993.0298750000002</v>
      </c>
      <c r="H25" s="37">
        <v>0</v>
      </c>
      <c r="I25" s="14" t="str">
        <f t="shared" si="1"/>
        <v>inserire prezzo offerto</v>
      </c>
      <c r="J25" s="15">
        <f t="shared" si="2"/>
        <v>0</v>
      </c>
    </row>
    <row r="26" spans="2:10" ht="21" x14ac:dyDescent="0.35">
      <c r="B26" s="29" t="s">
        <v>36</v>
      </c>
      <c r="C26" s="32" t="s">
        <v>37</v>
      </c>
      <c r="D26" s="33" t="s">
        <v>7</v>
      </c>
      <c r="E26" s="29">
        <v>2</v>
      </c>
      <c r="F26" s="30">
        <v>95.278149999999997</v>
      </c>
      <c r="G26" s="31">
        <f t="shared" si="0"/>
        <v>2000.84115</v>
      </c>
      <c r="H26" s="37">
        <v>0</v>
      </c>
      <c r="I26" s="14" t="str">
        <f t="shared" si="1"/>
        <v>inserire prezzo offerto</v>
      </c>
      <c r="J26" s="15">
        <f t="shared" si="2"/>
        <v>0</v>
      </c>
    </row>
    <row r="27" spans="2:10" ht="31.5" x14ac:dyDescent="0.35">
      <c r="B27" s="29" t="s">
        <v>38</v>
      </c>
      <c r="C27" s="32" t="s">
        <v>39</v>
      </c>
      <c r="D27" s="33" t="s">
        <v>7</v>
      </c>
      <c r="E27" s="29">
        <v>8</v>
      </c>
      <c r="F27" s="30">
        <v>217.07357500000001</v>
      </c>
      <c r="G27" s="31">
        <f t="shared" si="0"/>
        <v>4558.545075</v>
      </c>
      <c r="H27" s="37">
        <v>0</v>
      </c>
      <c r="I27" s="14" t="str">
        <f t="shared" si="1"/>
        <v>inserire prezzo offerto</v>
      </c>
      <c r="J27" s="15">
        <f t="shared" si="2"/>
        <v>0</v>
      </c>
    </row>
    <row r="28" spans="2:10" ht="31.5" x14ac:dyDescent="0.35">
      <c r="B28" s="29" t="s">
        <v>40</v>
      </c>
      <c r="C28" s="32" t="s">
        <v>41</v>
      </c>
      <c r="D28" s="33" t="s">
        <v>7</v>
      </c>
      <c r="E28" s="29">
        <v>8</v>
      </c>
      <c r="F28" s="30">
        <v>742.01557500000001</v>
      </c>
      <c r="G28" s="31">
        <f t="shared" si="0"/>
        <v>15582.327075000001</v>
      </c>
      <c r="H28" s="37">
        <v>0</v>
      </c>
      <c r="I28" s="14" t="str">
        <f t="shared" si="1"/>
        <v>inserire prezzo offerto</v>
      </c>
      <c r="J28" s="15">
        <f t="shared" si="2"/>
        <v>0</v>
      </c>
    </row>
    <row r="29" spans="2:10" ht="31.5" x14ac:dyDescent="0.35">
      <c r="B29" s="29" t="s">
        <v>42</v>
      </c>
      <c r="C29" s="32" t="s">
        <v>43</v>
      </c>
      <c r="D29" s="33" t="s">
        <v>7</v>
      </c>
      <c r="E29" s="29">
        <v>8</v>
      </c>
      <c r="F29" s="30">
        <v>1255.84295</v>
      </c>
      <c r="G29" s="31">
        <f t="shared" si="0"/>
        <v>26372.701949999999</v>
      </c>
      <c r="H29" s="37">
        <v>0</v>
      </c>
      <c r="I29" s="14" t="str">
        <f t="shared" si="1"/>
        <v>inserire prezzo offerto</v>
      </c>
      <c r="J29" s="15">
        <f t="shared" si="2"/>
        <v>0</v>
      </c>
    </row>
    <row r="30" spans="2:10" ht="31.5" x14ac:dyDescent="0.35">
      <c r="B30" s="29" t="s">
        <v>44</v>
      </c>
      <c r="C30" s="32" t="s">
        <v>45</v>
      </c>
      <c r="D30" s="33" t="s">
        <v>7</v>
      </c>
      <c r="E30" s="29">
        <v>8</v>
      </c>
      <c r="F30" s="30">
        <v>1255.84295</v>
      </c>
      <c r="G30" s="31">
        <f t="shared" si="0"/>
        <v>26372.701949999999</v>
      </c>
      <c r="H30" s="37">
        <v>0</v>
      </c>
      <c r="I30" s="14" t="str">
        <f t="shared" si="1"/>
        <v>inserire prezzo offerto</v>
      </c>
      <c r="J30" s="15">
        <f t="shared" si="2"/>
        <v>0</v>
      </c>
    </row>
    <row r="31" spans="2:10" ht="31.5" x14ac:dyDescent="0.35">
      <c r="B31" s="29" t="s">
        <v>46</v>
      </c>
      <c r="C31" s="32" t="s">
        <v>47</v>
      </c>
      <c r="D31" s="33" t="s">
        <v>7</v>
      </c>
      <c r="E31" s="29">
        <v>8</v>
      </c>
      <c r="F31" s="30">
        <v>418.86175416666669</v>
      </c>
      <c r="G31" s="31">
        <f t="shared" si="0"/>
        <v>8796.0968375000011</v>
      </c>
      <c r="H31" s="37">
        <v>0</v>
      </c>
      <c r="I31" s="14" t="str">
        <f t="shared" si="1"/>
        <v>inserire prezzo offerto</v>
      </c>
      <c r="J31" s="15">
        <f t="shared" si="2"/>
        <v>0</v>
      </c>
    </row>
    <row r="32" spans="2:10" ht="31.5" x14ac:dyDescent="0.35">
      <c r="B32" s="29" t="s">
        <v>48</v>
      </c>
      <c r="C32" s="32" t="s">
        <v>49</v>
      </c>
      <c r="D32" s="33" t="s">
        <v>7</v>
      </c>
      <c r="E32" s="29">
        <v>8</v>
      </c>
      <c r="F32" s="30">
        <v>418.86175416666669</v>
      </c>
      <c r="G32" s="31">
        <f t="shared" si="0"/>
        <v>8796.0968375000011</v>
      </c>
      <c r="H32" s="37">
        <v>0</v>
      </c>
      <c r="I32" s="14" t="str">
        <f t="shared" si="1"/>
        <v>inserire prezzo offerto</v>
      </c>
      <c r="J32" s="15">
        <f t="shared" si="2"/>
        <v>0</v>
      </c>
    </row>
    <row r="33" spans="2:10" ht="21" x14ac:dyDescent="0.35">
      <c r="B33" s="29" t="s">
        <v>50</v>
      </c>
      <c r="C33" s="32" t="s">
        <v>51</v>
      </c>
      <c r="D33" s="33" t="s">
        <v>52</v>
      </c>
      <c r="E33" s="29">
        <v>1</v>
      </c>
      <c r="F33" s="30">
        <v>57.076475000000009</v>
      </c>
      <c r="G33" s="31">
        <f t="shared" si="0"/>
        <v>1198.6059750000002</v>
      </c>
      <c r="H33" s="37">
        <v>0</v>
      </c>
      <c r="I33" s="14" t="str">
        <f t="shared" si="1"/>
        <v>inserire prezzo offerto</v>
      </c>
      <c r="J33" s="15">
        <f t="shared" si="2"/>
        <v>0</v>
      </c>
    </row>
    <row r="34" spans="2:10" ht="21" x14ac:dyDescent="0.35">
      <c r="B34" s="29" t="s">
        <v>53</v>
      </c>
      <c r="C34" s="32" t="s">
        <v>54</v>
      </c>
      <c r="D34" s="33" t="s">
        <v>52</v>
      </c>
      <c r="E34" s="29">
        <v>1</v>
      </c>
      <c r="F34" s="30">
        <v>57.076475000000009</v>
      </c>
      <c r="G34" s="31">
        <f t="shared" si="0"/>
        <v>1198.6059750000002</v>
      </c>
      <c r="H34" s="37">
        <v>0</v>
      </c>
      <c r="I34" s="14" t="str">
        <f t="shared" si="1"/>
        <v>inserire prezzo offerto</v>
      </c>
      <c r="J34" s="15">
        <f t="shared" si="2"/>
        <v>0</v>
      </c>
    </row>
    <row r="35" spans="2:10" ht="21" x14ac:dyDescent="0.35">
      <c r="B35" s="29" t="s">
        <v>55</v>
      </c>
      <c r="C35" s="32" t="s">
        <v>56</v>
      </c>
      <c r="D35" s="33" t="s">
        <v>52</v>
      </c>
      <c r="E35" s="29">
        <v>1</v>
      </c>
      <c r="F35" s="30">
        <v>57.076475000000009</v>
      </c>
      <c r="G35" s="31">
        <f t="shared" si="0"/>
        <v>1198.6059750000002</v>
      </c>
      <c r="H35" s="37">
        <v>0</v>
      </c>
      <c r="I35" s="14" t="str">
        <f t="shared" si="1"/>
        <v>inserire prezzo offerto</v>
      </c>
      <c r="J35" s="15">
        <f t="shared" si="2"/>
        <v>0</v>
      </c>
    </row>
    <row r="36" spans="2:10" ht="21" x14ac:dyDescent="0.35">
      <c r="B36" s="29" t="s">
        <v>57</v>
      </c>
      <c r="C36" s="32" t="s">
        <v>58</v>
      </c>
      <c r="D36" s="33" t="s">
        <v>7</v>
      </c>
      <c r="E36" s="29">
        <v>16</v>
      </c>
      <c r="F36" s="30">
        <v>434.14715000000001</v>
      </c>
      <c r="G36" s="31">
        <f t="shared" si="0"/>
        <v>9117.09015</v>
      </c>
      <c r="H36" s="37">
        <v>0</v>
      </c>
      <c r="I36" s="14" t="str">
        <f t="shared" si="1"/>
        <v>inserire prezzo offerto</v>
      </c>
      <c r="J36" s="15">
        <f t="shared" si="2"/>
        <v>0</v>
      </c>
    </row>
    <row r="37" spans="2:10" ht="21" x14ac:dyDescent="0.35">
      <c r="B37" s="29" t="s">
        <v>59</v>
      </c>
      <c r="C37" s="32" t="s">
        <v>60</v>
      </c>
      <c r="D37" s="33" t="s">
        <v>7</v>
      </c>
      <c r="E37" s="29">
        <v>8</v>
      </c>
      <c r="F37" s="30">
        <v>1141.6454166666667</v>
      </c>
      <c r="G37" s="31">
        <f t="shared" si="0"/>
        <v>23974.553750000003</v>
      </c>
      <c r="H37" s="37">
        <v>0</v>
      </c>
      <c r="I37" s="14" t="str">
        <f t="shared" si="1"/>
        <v>inserire prezzo offerto</v>
      </c>
      <c r="J37" s="15">
        <f t="shared" si="2"/>
        <v>0</v>
      </c>
    </row>
    <row r="38" spans="2:10" ht="31.5" x14ac:dyDescent="0.35">
      <c r="B38" s="29" t="s">
        <v>61</v>
      </c>
      <c r="C38" s="32" t="s">
        <v>62</v>
      </c>
      <c r="D38" s="33" t="s">
        <v>63</v>
      </c>
      <c r="E38" s="29">
        <v>1</v>
      </c>
      <c r="F38" s="35">
        <v>142.70679166666667</v>
      </c>
      <c r="G38" s="31">
        <f t="shared" si="0"/>
        <v>2996.8426250000002</v>
      </c>
      <c r="H38" s="37">
        <v>0</v>
      </c>
      <c r="I38" s="14" t="str">
        <f t="shared" si="1"/>
        <v>inserire prezzo offerto</v>
      </c>
      <c r="J38" s="15">
        <f t="shared" si="2"/>
        <v>0</v>
      </c>
    </row>
    <row r="39" spans="2:10" ht="21" x14ac:dyDescent="0.35">
      <c r="B39" s="29" t="s">
        <v>64</v>
      </c>
      <c r="C39" s="32" t="s">
        <v>65</v>
      </c>
      <c r="D39" s="33" t="s">
        <v>52</v>
      </c>
      <c r="E39" s="29">
        <v>1</v>
      </c>
      <c r="F39" s="30">
        <v>57.076475000000009</v>
      </c>
      <c r="G39" s="31">
        <f t="shared" si="0"/>
        <v>1198.6059750000002</v>
      </c>
      <c r="H39" s="37">
        <v>0</v>
      </c>
      <c r="I39" s="14" t="str">
        <f t="shared" si="1"/>
        <v>inserire prezzo offerto</v>
      </c>
      <c r="J39" s="15">
        <f t="shared" si="2"/>
        <v>0</v>
      </c>
    </row>
    <row r="40" spans="2:10" ht="21" x14ac:dyDescent="0.35">
      <c r="B40" s="29" t="s">
        <v>66</v>
      </c>
      <c r="C40" s="32" t="s">
        <v>67</v>
      </c>
      <c r="D40" s="33" t="s">
        <v>28</v>
      </c>
      <c r="E40" s="29">
        <v>1</v>
      </c>
      <c r="F40" s="30">
        <v>285.38237500000002</v>
      </c>
      <c r="G40" s="31">
        <f t="shared" si="0"/>
        <v>5993.0298750000002</v>
      </c>
      <c r="H40" s="37">
        <v>0</v>
      </c>
      <c r="I40" s="14" t="str">
        <f t="shared" si="1"/>
        <v>inserire prezzo offerto</v>
      </c>
      <c r="J40" s="15">
        <f t="shared" si="2"/>
        <v>0</v>
      </c>
    </row>
    <row r="41" spans="2:10" ht="21" x14ac:dyDescent="0.35">
      <c r="B41" s="29" t="s">
        <v>68</v>
      </c>
      <c r="C41" s="32" t="s">
        <v>69</v>
      </c>
      <c r="D41" s="33" t="s">
        <v>70</v>
      </c>
      <c r="E41" s="29">
        <v>1</v>
      </c>
      <c r="F41" s="34">
        <v>154.87982500000001</v>
      </c>
      <c r="G41" s="31">
        <f t="shared" si="0"/>
        <v>3252.4763250000001</v>
      </c>
      <c r="H41" s="37">
        <v>0</v>
      </c>
      <c r="I41" s="14" t="str">
        <f t="shared" si="1"/>
        <v>inserire prezzo offerto</v>
      </c>
      <c r="J41" s="15">
        <f t="shared" si="2"/>
        <v>0</v>
      </c>
    </row>
    <row r="42" spans="2:10" ht="21" x14ac:dyDescent="0.35">
      <c r="B42" s="29" t="s">
        <v>71</v>
      </c>
      <c r="C42" s="32" t="s">
        <v>72</v>
      </c>
      <c r="D42" s="33" t="s">
        <v>70</v>
      </c>
      <c r="E42" s="29">
        <v>1</v>
      </c>
      <c r="F42" s="30">
        <v>66.375666666666675</v>
      </c>
      <c r="G42" s="31">
        <f t="shared" si="0"/>
        <v>1393.8890000000001</v>
      </c>
      <c r="H42" s="37">
        <v>0</v>
      </c>
      <c r="I42" s="14" t="str">
        <f t="shared" si="1"/>
        <v>inserire prezzo offerto</v>
      </c>
      <c r="J42" s="15">
        <f t="shared" si="2"/>
        <v>0</v>
      </c>
    </row>
    <row r="43" spans="2:10" ht="21" x14ac:dyDescent="0.35">
      <c r="B43" s="29" t="s">
        <v>73</v>
      </c>
      <c r="C43" s="32" t="s">
        <v>74</v>
      </c>
      <c r="D43" s="33" t="s">
        <v>75</v>
      </c>
      <c r="E43" s="29">
        <v>8</v>
      </c>
      <c r="F43" s="30">
        <v>231.76199999999997</v>
      </c>
      <c r="G43" s="31">
        <f t="shared" si="0"/>
        <v>4867.0019999999995</v>
      </c>
      <c r="H43" s="37">
        <v>0</v>
      </c>
      <c r="I43" s="14" t="str">
        <f t="shared" si="1"/>
        <v>inserire prezzo offerto</v>
      </c>
      <c r="J43" s="15">
        <f t="shared" si="2"/>
        <v>0</v>
      </c>
    </row>
    <row r="44" spans="2:10" ht="21" x14ac:dyDescent="0.35">
      <c r="B44" s="29" t="s">
        <v>73</v>
      </c>
      <c r="C44" s="32" t="s">
        <v>74</v>
      </c>
      <c r="D44" s="33" t="s">
        <v>75</v>
      </c>
      <c r="E44" s="29">
        <v>8</v>
      </c>
      <c r="F44" s="34">
        <v>231.76199999999997</v>
      </c>
      <c r="G44" s="31">
        <f t="shared" si="0"/>
        <v>4867.0019999999995</v>
      </c>
      <c r="H44" s="37">
        <v>0</v>
      </c>
      <c r="I44" s="14" t="str">
        <f t="shared" si="1"/>
        <v>inserire prezzo offerto</v>
      </c>
      <c r="J44" s="15">
        <f t="shared" si="2"/>
        <v>0</v>
      </c>
    </row>
    <row r="45" spans="2:10" ht="21" x14ac:dyDescent="0.35">
      <c r="B45" s="29" t="s">
        <v>76</v>
      </c>
      <c r="C45" s="32" t="s">
        <v>77</v>
      </c>
      <c r="D45" s="33" t="s">
        <v>75</v>
      </c>
      <c r="E45" s="29">
        <v>16</v>
      </c>
      <c r="F45" s="30">
        <v>1430.6363666666668</v>
      </c>
      <c r="G45" s="31">
        <f t="shared" si="0"/>
        <v>30043.363700000005</v>
      </c>
      <c r="H45" s="37">
        <v>0</v>
      </c>
      <c r="I45" s="14" t="str">
        <f t="shared" si="1"/>
        <v>inserire prezzo offerto</v>
      </c>
      <c r="J45" s="15">
        <f t="shared" si="2"/>
        <v>0</v>
      </c>
    </row>
    <row r="46" spans="2:10" ht="21" x14ac:dyDescent="0.35">
      <c r="B46" s="29" t="s">
        <v>78</v>
      </c>
      <c r="C46" s="32" t="s">
        <v>79</v>
      </c>
      <c r="D46" s="33" t="s">
        <v>75</v>
      </c>
      <c r="E46" s="29">
        <v>8</v>
      </c>
      <c r="F46" s="30">
        <v>1917.1557366666666</v>
      </c>
      <c r="G46" s="31">
        <f t="shared" si="0"/>
        <v>40260.270469999996</v>
      </c>
      <c r="H46" s="37">
        <v>0</v>
      </c>
      <c r="I46" s="14" t="str">
        <f t="shared" si="1"/>
        <v>inserire prezzo offerto</v>
      </c>
      <c r="J46" s="15">
        <f t="shared" si="2"/>
        <v>0</v>
      </c>
    </row>
    <row r="47" spans="2:10" ht="21" x14ac:dyDescent="0.35">
      <c r="B47" s="29" t="s">
        <v>78</v>
      </c>
      <c r="C47" s="32" t="s">
        <v>79</v>
      </c>
      <c r="D47" s="33" t="s">
        <v>75</v>
      </c>
      <c r="E47" s="29">
        <v>8</v>
      </c>
      <c r="F47" s="34">
        <v>1917.1557366666666</v>
      </c>
      <c r="G47" s="31">
        <f t="shared" si="0"/>
        <v>40260.270469999996</v>
      </c>
      <c r="H47" s="37">
        <v>0</v>
      </c>
      <c r="I47" s="14" t="str">
        <f t="shared" si="1"/>
        <v>inserire prezzo offerto</v>
      </c>
      <c r="J47" s="15">
        <f t="shared" si="2"/>
        <v>0</v>
      </c>
    </row>
    <row r="48" spans="2:10" ht="31.5" x14ac:dyDescent="0.35">
      <c r="B48" s="29" t="s">
        <v>80</v>
      </c>
      <c r="C48" s="32" t="s">
        <v>81</v>
      </c>
      <c r="D48" s="33" t="s">
        <v>82</v>
      </c>
      <c r="E48" s="29">
        <v>8</v>
      </c>
      <c r="F48" s="30">
        <v>4504.8841291666677</v>
      </c>
      <c r="G48" s="31">
        <f t="shared" si="0"/>
        <v>94602.566712500018</v>
      </c>
      <c r="H48" s="37">
        <v>0</v>
      </c>
      <c r="I48" s="14" t="str">
        <f t="shared" si="1"/>
        <v>inserire prezzo offerto</v>
      </c>
      <c r="J48" s="15">
        <f t="shared" si="2"/>
        <v>0</v>
      </c>
    </row>
    <row r="49" spans="2:10" ht="31.5" x14ac:dyDescent="0.35">
      <c r="B49" s="29" t="s">
        <v>80</v>
      </c>
      <c r="C49" s="32" t="s">
        <v>81</v>
      </c>
      <c r="D49" s="33" t="s">
        <v>82</v>
      </c>
      <c r="E49" s="29">
        <v>8</v>
      </c>
      <c r="F49" s="30">
        <v>4504.8841291666677</v>
      </c>
      <c r="G49" s="31">
        <f t="shared" si="0"/>
        <v>94602.566712500018</v>
      </c>
      <c r="H49" s="37">
        <v>0</v>
      </c>
      <c r="I49" s="14" t="str">
        <f t="shared" si="1"/>
        <v>inserire prezzo offerto</v>
      </c>
      <c r="J49" s="15">
        <f t="shared" si="2"/>
        <v>0</v>
      </c>
    </row>
    <row r="50" spans="2:10" ht="21" x14ac:dyDescent="0.35">
      <c r="B50" s="29" t="s">
        <v>83</v>
      </c>
      <c r="C50" s="32" t="s">
        <v>84</v>
      </c>
      <c r="D50" s="33" t="s">
        <v>70</v>
      </c>
      <c r="E50" s="29">
        <v>1</v>
      </c>
      <c r="F50" s="30">
        <v>608.10329166666668</v>
      </c>
      <c r="G50" s="31">
        <f t="shared" si="0"/>
        <v>12770.169125</v>
      </c>
      <c r="H50" s="37">
        <v>0</v>
      </c>
      <c r="I50" s="14" t="str">
        <f t="shared" si="1"/>
        <v>inserire prezzo offerto</v>
      </c>
      <c r="J50" s="15">
        <f t="shared" si="2"/>
        <v>0</v>
      </c>
    </row>
    <row r="51" spans="2:10" ht="21" x14ac:dyDescent="0.35">
      <c r="B51" s="29" t="s">
        <v>85</v>
      </c>
      <c r="C51" s="32" t="s">
        <v>86</v>
      </c>
      <c r="D51" s="33" t="s">
        <v>70</v>
      </c>
      <c r="E51" s="29">
        <v>1</v>
      </c>
      <c r="F51" s="30">
        <v>515.59019999999998</v>
      </c>
      <c r="G51" s="31">
        <f t="shared" si="0"/>
        <v>10827.394199999999</v>
      </c>
      <c r="H51" s="37">
        <v>0</v>
      </c>
      <c r="I51" s="14" t="str">
        <f t="shared" si="1"/>
        <v>inserire prezzo offerto</v>
      </c>
      <c r="J51" s="15">
        <f t="shared" si="2"/>
        <v>0</v>
      </c>
    </row>
    <row r="52" spans="2:10" ht="31.5" x14ac:dyDescent="0.35">
      <c r="B52" s="29" t="s">
        <v>87</v>
      </c>
      <c r="C52" s="32" t="s">
        <v>88</v>
      </c>
      <c r="D52" s="33" t="s">
        <v>75</v>
      </c>
      <c r="E52" s="29">
        <v>8</v>
      </c>
      <c r="F52" s="30">
        <v>1715.8913920197726</v>
      </c>
      <c r="G52" s="31">
        <f t="shared" si="0"/>
        <v>36033.719232415227</v>
      </c>
      <c r="H52" s="37">
        <v>0</v>
      </c>
      <c r="I52" s="14" t="str">
        <f t="shared" si="1"/>
        <v>inserire prezzo offerto</v>
      </c>
      <c r="J52" s="15">
        <f t="shared" si="2"/>
        <v>0</v>
      </c>
    </row>
    <row r="53" spans="2:10" ht="31.5" x14ac:dyDescent="0.35">
      <c r="B53" s="29" t="s">
        <v>87</v>
      </c>
      <c r="C53" s="32" t="s">
        <v>88</v>
      </c>
      <c r="D53" s="33" t="s">
        <v>75</v>
      </c>
      <c r="E53" s="29">
        <v>8</v>
      </c>
      <c r="F53" s="30">
        <v>1715.8913920197726</v>
      </c>
      <c r="G53" s="31">
        <f t="shared" si="0"/>
        <v>36033.719232415227</v>
      </c>
      <c r="H53" s="37">
        <v>0</v>
      </c>
      <c r="I53" s="14" t="str">
        <f t="shared" si="1"/>
        <v>inserire prezzo offerto</v>
      </c>
      <c r="J53" s="15">
        <f t="shared" si="2"/>
        <v>0</v>
      </c>
    </row>
    <row r="54" spans="2:10" ht="31.5" x14ac:dyDescent="0.35">
      <c r="B54" s="29" t="s">
        <v>89</v>
      </c>
      <c r="C54" s="32" t="s">
        <v>90</v>
      </c>
      <c r="D54" s="33" t="s">
        <v>75</v>
      </c>
      <c r="E54" s="29">
        <v>8</v>
      </c>
      <c r="F54" s="30">
        <v>98.9442375</v>
      </c>
      <c r="G54" s="31">
        <f t="shared" si="0"/>
        <v>2077.8289875</v>
      </c>
      <c r="H54" s="37">
        <v>0</v>
      </c>
      <c r="I54" s="14" t="str">
        <f t="shared" si="1"/>
        <v>inserire prezzo offerto</v>
      </c>
      <c r="J54" s="15">
        <f t="shared" si="2"/>
        <v>0</v>
      </c>
    </row>
    <row r="55" spans="2:10" ht="31.5" x14ac:dyDescent="0.35">
      <c r="B55" s="29" t="s">
        <v>89</v>
      </c>
      <c r="C55" s="32" t="s">
        <v>90</v>
      </c>
      <c r="D55" s="33" t="s">
        <v>75</v>
      </c>
      <c r="E55" s="29">
        <v>8</v>
      </c>
      <c r="F55" s="30">
        <v>98.9442375</v>
      </c>
      <c r="G55" s="31">
        <f t="shared" si="0"/>
        <v>2077.8289875</v>
      </c>
      <c r="H55" s="37">
        <v>0</v>
      </c>
      <c r="I55" s="14" t="str">
        <f t="shared" si="1"/>
        <v>inserire prezzo offerto</v>
      </c>
      <c r="J55" s="15">
        <f t="shared" si="2"/>
        <v>0</v>
      </c>
    </row>
    <row r="56" spans="2:10" ht="35.5" customHeight="1" x14ac:dyDescent="0.35">
      <c r="B56" s="45" t="s">
        <v>94</v>
      </c>
      <c r="C56" s="46"/>
      <c r="D56" s="46"/>
      <c r="E56" s="46"/>
      <c r="F56" s="18">
        <f>SUM(F2:F55)</f>
        <v>33947.366017372886</v>
      </c>
      <c r="G56" s="19">
        <f>TRUNC(SUM(G2:G55),2)</f>
        <v>712894.68</v>
      </c>
      <c r="H56" s="20">
        <f>TRUNC(SUM(H2:H55),2)</f>
        <v>0</v>
      </c>
      <c r="I56" s="21" t="str">
        <f t="shared" si="1"/>
        <v>inserire prezzo offerto</v>
      </c>
      <c r="J56" s="22">
        <f>TRUNC(SUM(J2:J55),2)</f>
        <v>0</v>
      </c>
    </row>
    <row r="57" spans="2:10" ht="39.5" customHeight="1" x14ac:dyDescent="0.35">
      <c r="B57" s="40" t="s">
        <v>2</v>
      </c>
      <c r="C57" s="41" t="s">
        <v>92</v>
      </c>
      <c r="D57" s="42" t="s">
        <v>4</v>
      </c>
      <c r="E57" s="13" t="s">
        <v>3</v>
      </c>
      <c r="F57" s="55" t="s">
        <v>108</v>
      </c>
      <c r="G57" s="56"/>
      <c r="H57" s="10" t="s">
        <v>109</v>
      </c>
      <c r="I57" s="16" t="s">
        <v>102</v>
      </c>
      <c r="J57" s="43" t="s">
        <v>106</v>
      </c>
    </row>
    <row r="58" spans="2:10" ht="23.5" customHeight="1" x14ac:dyDescent="0.35">
      <c r="B58" s="26" t="s">
        <v>97</v>
      </c>
      <c r="C58" s="32" t="s">
        <v>95</v>
      </c>
      <c r="D58" s="33" t="s">
        <v>75</v>
      </c>
      <c r="E58" s="36">
        <v>11</v>
      </c>
      <c r="F58" s="51">
        <v>380582</v>
      </c>
      <c r="G58" s="52"/>
      <c r="H58" s="38">
        <v>0</v>
      </c>
      <c r="I58" s="17" t="str">
        <f>IF(H2&gt;F2,"prezzo offerto maggiore della base d'asta",IF(H2&lt;0,"prezzo offerto minore di 0",IF(H2="","inserire prezzo offerto",IF(H2=0,"inserire prezzo offerto",IF(H2&lt;&gt;ROUND(H2,2),"inserire massimo due decimali","OK")))))</f>
        <v>inserire prezzo offerto</v>
      </c>
      <c r="J58" s="12">
        <f>TRUNC(H58,2)</f>
        <v>0</v>
      </c>
    </row>
    <row r="59" spans="2:10" ht="18" customHeight="1" x14ac:dyDescent="0.35">
      <c r="B59" s="26" t="s">
        <v>97</v>
      </c>
      <c r="C59" s="32" t="s">
        <v>96</v>
      </c>
      <c r="D59" s="33" t="s">
        <v>75</v>
      </c>
      <c r="E59" s="36">
        <v>11</v>
      </c>
      <c r="F59" s="51">
        <v>97997</v>
      </c>
      <c r="G59" s="52"/>
      <c r="H59" s="38">
        <v>0</v>
      </c>
      <c r="I59" s="17" t="str">
        <f t="shared" ref="I59:I60" si="3">IF(H3&gt;F3,"prezzo offerto maggiore della base d'asta",IF(H3&lt;0,"prezzo offerto minore di 0",IF(H3="","inserire prezzo offerto",IF(H3=0,"inserire prezzo offerto",IF(H3&lt;&gt;ROUND(H3,2),"inserire massimo due decimali","OK")))))</f>
        <v>inserire prezzo offerto</v>
      </c>
      <c r="J59" s="12">
        <f>TRUNC(H59,2)</f>
        <v>0</v>
      </c>
    </row>
    <row r="60" spans="2:10" ht="30.5" customHeight="1" x14ac:dyDescent="0.35">
      <c r="B60" s="45" t="s">
        <v>103</v>
      </c>
      <c r="C60" s="46"/>
      <c r="D60" s="46"/>
      <c r="E60" s="46"/>
      <c r="F60" s="53">
        <f>F58+F59</f>
        <v>478579</v>
      </c>
      <c r="G60" s="54"/>
      <c r="H60" s="23">
        <f>TRUNC(SUM(H58:H59),2)</f>
        <v>0</v>
      </c>
      <c r="I60" s="44" t="str">
        <f t="shared" si="3"/>
        <v>inserire prezzo offerto</v>
      </c>
      <c r="J60" s="24">
        <f>TRUNC(SUM(J58:J59),2)</f>
        <v>0</v>
      </c>
    </row>
    <row r="61" spans="2:10" ht="45.5" customHeight="1" x14ac:dyDescent="0.35">
      <c r="B61" s="13"/>
      <c r="C61" s="13" t="s">
        <v>93</v>
      </c>
      <c r="D61" s="42" t="s">
        <v>4</v>
      </c>
      <c r="E61" s="13" t="s">
        <v>3</v>
      </c>
      <c r="F61" s="55" t="s">
        <v>101</v>
      </c>
      <c r="G61" s="57"/>
      <c r="H61" s="10" t="s">
        <v>100</v>
      </c>
      <c r="I61" s="16" t="s">
        <v>102</v>
      </c>
      <c r="J61" s="43" t="s">
        <v>107</v>
      </c>
    </row>
    <row r="62" spans="2:10" ht="20" customHeight="1" x14ac:dyDescent="0.35">
      <c r="B62" s="26" t="s">
        <v>97</v>
      </c>
      <c r="C62" s="32" t="s">
        <v>93</v>
      </c>
      <c r="D62" s="33" t="s">
        <v>97</v>
      </c>
      <c r="E62" s="36">
        <v>1</v>
      </c>
      <c r="F62" s="58">
        <v>467447.34</v>
      </c>
      <c r="G62" s="59"/>
      <c r="H62" s="39">
        <v>0</v>
      </c>
      <c r="I62" s="17" t="str">
        <f>IF(H2&gt;F2,"prezzo offerto maggiore della base d'asta",IF(H2&lt;0,"prezzo offerto minore di 0",IF(H2="","inserire prezzo offerto",IF(H2=0,"inserire prezzo offerto",IF(H2&lt;&gt;ROUND(H2,2),"inserire massimo due decimali","OK")))))</f>
        <v>inserire prezzo offerto</v>
      </c>
      <c r="J62" s="11">
        <f>TRUNC(H62,2)</f>
        <v>0</v>
      </c>
    </row>
    <row r="63" spans="2:10" ht="39.5" customHeight="1" thickBot="1" x14ac:dyDescent="0.4">
      <c r="B63" s="47" t="s">
        <v>0</v>
      </c>
      <c r="C63" s="48"/>
      <c r="D63" s="48"/>
      <c r="E63" s="48"/>
      <c r="F63" s="49">
        <f>TRUNC(SUM(J56+J60+J62),2)</f>
        <v>0</v>
      </c>
      <c r="G63" s="50"/>
      <c r="H63" s="50"/>
      <c r="I63" s="50"/>
      <c r="J63" s="50"/>
    </row>
    <row r="64" spans="2:10" x14ac:dyDescent="0.35">
      <c r="C64" s="7"/>
      <c r="D64" s="7"/>
    </row>
  </sheetData>
  <sheetProtection algorithmName="SHA-512" hashValue="zsNk6EWgQxJ1J6dgEHgmSnZFNNu+smbQksRujfCxeInMI0EOYmMzLGWsPZkyQG18blE75L0VrP91fDWGVRfIBw==" saltValue="pXP8O1upcpe4927bLSMxOg==" spinCount="100000" sheet="1" objects="1" scenarios="1"/>
  <mergeCells count="10">
    <mergeCell ref="B56:E56"/>
    <mergeCell ref="B63:E63"/>
    <mergeCell ref="B60:E60"/>
    <mergeCell ref="F63:J63"/>
    <mergeCell ref="F58:G58"/>
    <mergeCell ref="F59:G59"/>
    <mergeCell ref="F60:G60"/>
    <mergeCell ref="F57:G57"/>
    <mergeCell ref="F61:G61"/>
    <mergeCell ref="F62:G6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Quotazione economica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SEBASTIANO LOMUSCIO</dc:creator>
  <cp:lastModifiedBy>Irene Salomè</cp:lastModifiedBy>
  <dcterms:created xsi:type="dcterms:W3CDTF">2021-11-10T13:27:29Z</dcterms:created>
  <dcterms:modified xsi:type="dcterms:W3CDTF">2023-12-19T15:39:29Z</dcterms:modified>
</cp:coreProperties>
</file>