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450"/>
  </bookViews>
  <sheets>
    <sheet name="offerta economic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7" i="1" l="1"/>
  <c r="F6" i="1"/>
  <c r="G6" i="1" l="1"/>
  <c r="J6" i="1" s="1"/>
  <c r="F57" i="1"/>
  <c r="F59" i="1"/>
  <c r="F58" i="1"/>
  <c r="F56" i="1"/>
  <c r="F55" i="1"/>
  <c r="K55" i="1" s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K38" i="1" s="1"/>
  <c r="F37" i="1"/>
  <c r="F36" i="1"/>
  <c r="F35" i="1"/>
  <c r="F34" i="1"/>
  <c r="F33" i="1"/>
  <c r="F32" i="1"/>
  <c r="F31" i="1"/>
  <c r="F30" i="1"/>
  <c r="F29" i="1"/>
  <c r="K29" i="1" s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8" i="1"/>
  <c r="F66" i="1"/>
  <c r="H66" i="1" s="1"/>
  <c r="F65" i="1"/>
  <c r="H65" i="1" s="1"/>
  <c r="F64" i="1"/>
  <c r="I64" i="1" s="1"/>
  <c r="K51" i="1"/>
  <c r="K39" i="1"/>
  <c r="K19" i="1"/>
  <c r="G10" i="1" l="1"/>
  <c r="J10" i="1" s="1"/>
  <c r="G14" i="1"/>
  <c r="J14" i="1" s="1"/>
  <c r="G18" i="1"/>
  <c r="J18" i="1" s="1"/>
  <c r="G22" i="1"/>
  <c r="J22" i="1" s="1"/>
  <c r="G26" i="1"/>
  <c r="J26" i="1" s="1"/>
  <c r="G30" i="1"/>
  <c r="J30" i="1" s="1"/>
  <c r="G34" i="1"/>
  <c r="J34" i="1" s="1"/>
  <c r="G38" i="1"/>
  <c r="J38" i="1" s="1"/>
  <c r="G42" i="1"/>
  <c r="J42" i="1" s="1"/>
  <c r="G46" i="1"/>
  <c r="J46" i="1" s="1"/>
  <c r="G50" i="1"/>
  <c r="J50" i="1"/>
  <c r="G54" i="1"/>
  <c r="J54" i="1" s="1"/>
  <c r="G59" i="1"/>
  <c r="J59" i="1" s="1"/>
  <c r="K22" i="1"/>
  <c r="K30" i="1"/>
  <c r="G7" i="1"/>
  <c r="J7" i="1" s="1"/>
  <c r="G11" i="1"/>
  <c r="J11" i="1" s="1"/>
  <c r="G15" i="1"/>
  <c r="J15" i="1" s="1"/>
  <c r="G19" i="1"/>
  <c r="J19" i="1" s="1"/>
  <c r="G23" i="1"/>
  <c r="J23" i="1" s="1"/>
  <c r="G27" i="1"/>
  <c r="J27" i="1" s="1"/>
  <c r="G31" i="1"/>
  <c r="J31" i="1" s="1"/>
  <c r="G35" i="1"/>
  <c r="J35" i="1" s="1"/>
  <c r="G39" i="1"/>
  <c r="J39" i="1" s="1"/>
  <c r="G43" i="1"/>
  <c r="J43" i="1" s="1"/>
  <c r="G47" i="1"/>
  <c r="J47" i="1" s="1"/>
  <c r="G51" i="1"/>
  <c r="J51" i="1" s="1"/>
  <c r="G55" i="1"/>
  <c r="J55" i="1" s="1"/>
  <c r="G57" i="1"/>
  <c r="J57" i="1"/>
  <c r="K11" i="1"/>
  <c r="K23" i="1"/>
  <c r="K31" i="1"/>
  <c r="K43" i="1"/>
  <c r="G8" i="1"/>
  <c r="J8" i="1" s="1"/>
  <c r="G12" i="1"/>
  <c r="J12" i="1" s="1"/>
  <c r="G16" i="1"/>
  <c r="J16" i="1" s="1"/>
  <c r="G20" i="1"/>
  <c r="J20" i="1" s="1"/>
  <c r="G24" i="1"/>
  <c r="J24" i="1" s="1"/>
  <c r="G28" i="1"/>
  <c r="J28" i="1" s="1"/>
  <c r="G32" i="1"/>
  <c r="J32" i="1" s="1"/>
  <c r="G36" i="1"/>
  <c r="J36" i="1" s="1"/>
  <c r="G40" i="1"/>
  <c r="J40" i="1" s="1"/>
  <c r="G44" i="1"/>
  <c r="J44" i="1" s="1"/>
  <c r="G48" i="1"/>
  <c r="J48" i="1" s="1"/>
  <c r="G52" i="1"/>
  <c r="J52" i="1" s="1"/>
  <c r="G56" i="1"/>
  <c r="J56" i="1" s="1"/>
  <c r="K15" i="1"/>
  <c r="K27" i="1"/>
  <c r="K35" i="1"/>
  <c r="K47" i="1"/>
  <c r="G9" i="1"/>
  <c r="J9" i="1" s="1"/>
  <c r="G13" i="1"/>
  <c r="J13" i="1" s="1"/>
  <c r="G17" i="1"/>
  <c r="J17" i="1" s="1"/>
  <c r="G21" i="1"/>
  <c r="J21" i="1" s="1"/>
  <c r="G25" i="1"/>
  <c r="J25" i="1" s="1"/>
  <c r="G29" i="1"/>
  <c r="J29" i="1" s="1"/>
  <c r="G33" i="1"/>
  <c r="J33" i="1" s="1"/>
  <c r="G37" i="1"/>
  <c r="J37" i="1" s="1"/>
  <c r="G41" i="1"/>
  <c r="J41" i="1" s="1"/>
  <c r="G45" i="1"/>
  <c r="J45" i="1" s="1"/>
  <c r="G49" i="1"/>
  <c r="J49" i="1" s="1"/>
  <c r="G53" i="1"/>
  <c r="J53" i="1" s="1"/>
  <c r="G58" i="1"/>
  <c r="J58" i="1" s="1"/>
  <c r="K17" i="1"/>
  <c r="K58" i="1"/>
  <c r="K49" i="1"/>
  <c r="K59" i="1"/>
  <c r="K10" i="1"/>
  <c r="K18" i="1"/>
  <c r="K26" i="1"/>
  <c r="K34" i="1"/>
  <c r="K42" i="1"/>
  <c r="I66" i="1"/>
  <c r="K7" i="1"/>
  <c r="K8" i="1"/>
  <c r="K12" i="1"/>
  <c r="K16" i="1"/>
  <c r="K20" i="1"/>
  <c r="K24" i="1"/>
  <c r="K28" i="1"/>
  <c r="K32" i="1"/>
  <c r="K36" i="1"/>
  <c r="K40" i="1"/>
  <c r="K44" i="1"/>
  <c r="K48" i="1"/>
  <c r="K52" i="1"/>
  <c r="K56" i="1"/>
  <c r="K9" i="1"/>
  <c r="K21" i="1"/>
  <c r="K25" i="1"/>
  <c r="K37" i="1"/>
  <c r="K41" i="1"/>
  <c r="K53" i="1"/>
  <c r="K6" i="1"/>
  <c r="K13" i="1"/>
  <c r="K45" i="1"/>
  <c r="K50" i="1"/>
  <c r="K14" i="1"/>
  <c r="K33" i="1"/>
  <c r="K46" i="1"/>
  <c r="K54" i="1"/>
  <c r="K57" i="1"/>
  <c r="I65" i="1"/>
  <c r="H64" i="1"/>
  <c r="G67" i="1" s="1"/>
  <c r="H60" i="1" l="1"/>
  <c r="G70" i="1" s="1"/>
  <c r="H70" i="1" s="1"/>
  <c r="B64" i="1"/>
  <c r="B65" i="1" s="1"/>
  <c r="B66" i="1" s="1"/>
</calcChain>
</file>

<file path=xl/sharedStrings.xml><?xml version="1.0" encoding="utf-8"?>
<sst xmlns="http://schemas.openxmlformats.org/spreadsheetml/2006/main" count="80" uniqueCount="79">
  <si>
    <t>n°</t>
  </si>
  <si>
    <t>FAMIGLIA.CLASSE</t>
  </si>
  <si>
    <t>BdA "SLA A"</t>
  </si>
  <si>
    <t>INSERIRE CANONE MENSILE PER LO "SLA A"</t>
  </si>
  <si>
    <t>1.1</t>
  </si>
  <si>
    <t>1.2</t>
  </si>
  <si>
    <t>2.1</t>
  </si>
  <si>
    <t>2.2</t>
  </si>
  <si>
    <t>3.1</t>
  </si>
  <si>
    <t>3.2</t>
  </si>
  <si>
    <t>3.3</t>
  </si>
  <si>
    <t>4.1</t>
  </si>
  <si>
    <t>4.2</t>
  </si>
  <si>
    <t>4.3</t>
  </si>
  <si>
    <t>5.1</t>
  </si>
  <si>
    <t>5.2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</si>
  <si>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</si>
  <si>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</si>
  <si>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</si>
  <si>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</si>
  <si>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</si>
  <si>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</si>
  <si>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</si>
  <si>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</si>
  <si>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</si>
  <si>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</si>
  <si>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</si>
  <si>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</si>
  <si>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</si>
  <si>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</si>
  <si>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</si>
  <si>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</si>
  <si>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</si>
  <si>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</si>
  <si>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</si>
  <si>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</si>
  <si>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</si>
  <si>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</si>
  <si>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</si>
  <si>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</si>
  <si>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</si>
  <si>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9.1</t>
  </si>
  <si>
    <t>10.1</t>
  </si>
  <si>
    <t>10.2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</si>
  <si>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</si>
  <si>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</si>
  <si>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</si>
  <si>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</si>
  <si>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</si>
  <si>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</si>
  <si>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</si>
  <si>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</si>
  <si>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</si>
  <si>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</si>
  <si>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</si>
  <si>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12.1</t>
  </si>
  <si>
    <t>12.2</t>
  </si>
  <si>
    <t>12.3</t>
  </si>
  <si>
    <t>Prezzo complessivo servizio manutenzione per 36 mesi</t>
  </si>
  <si>
    <t>VOCE DI OFFERTA ECONOMICA</t>
  </si>
  <si>
    <t>BdA</t>
  </si>
  <si>
    <t>INSERIRE PREZZO UNITARIO A BASE D’ASTA</t>
  </si>
  <si>
    <t>Manutenzione del cablaggio</t>
  </si>
  <si>
    <t>Servizi di supporto specialistico</t>
  </si>
  <si>
    <t>Servizi per attività di trasloco</t>
  </si>
  <si>
    <t>Prezzo complessivo servizi aggiuntivi</t>
  </si>
  <si>
    <t>Prezzo Globale Offerto</t>
  </si>
  <si>
    <t>TABELLA A</t>
  </si>
  <si>
    <t>TABELLA B</t>
  </si>
  <si>
    <t>TABELLA C</t>
  </si>
  <si>
    <r>
      <t xml:space="preserve">P </t>
    </r>
    <r>
      <rPr>
        <b/>
        <sz val="8"/>
        <color theme="1"/>
        <rFont val="Calibri"/>
        <family val="2"/>
      </rPr>
      <t>SLA_A</t>
    </r>
    <r>
      <rPr>
        <b/>
        <sz val="10"/>
        <color theme="1"/>
        <rFont val="Calibri"/>
        <family val="2"/>
      </rPr>
      <t xml:space="preserve">
CANONE MENSILE OFFERTO PER SLA A, TRONCATO alla 2° cifra dec.</t>
    </r>
  </si>
  <si>
    <r>
      <t xml:space="preserve">P </t>
    </r>
    <r>
      <rPr>
        <b/>
        <sz val="8"/>
        <color theme="1"/>
        <rFont val="Calibri"/>
        <family val="2"/>
      </rPr>
      <t>SLA_B</t>
    </r>
    <r>
      <rPr>
        <b/>
        <sz val="10"/>
        <color theme="1"/>
        <rFont val="Calibri"/>
        <family val="2"/>
      </rPr>
      <t xml:space="preserve">
CANONE MENSILE SLA B, 80% dello SLA A, TRONCATO alla 2° cifra dec.</t>
    </r>
  </si>
  <si>
    <r>
      <t xml:space="preserve">Q </t>
    </r>
    <r>
      <rPr>
        <b/>
        <sz val="8"/>
        <color theme="1"/>
        <rFont val="Calibri"/>
        <family val="2"/>
      </rPr>
      <t>SLA A</t>
    </r>
    <r>
      <rPr>
        <b/>
        <sz val="10"/>
        <color theme="1"/>
        <rFont val="Calibri"/>
        <family val="2"/>
      </rPr>
      <t xml:space="preserve">
QUANTITÀ APPARATI IN SLA A</t>
    </r>
  </si>
  <si>
    <r>
      <t xml:space="preserve">Q </t>
    </r>
    <r>
      <rPr>
        <b/>
        <sz val="8"/>
        <color theme="1"/>
        <rFont val="Calibri"/>
        <family val="2"/>
      </rPr>
      <t>SLA B</t>
    </r>
    <r>
      <rPr>
        <b/>
        <sz val="10"/>
        <color theme="1"/>
        <rFont val="Calibri"/>
        <family val="2"/>
      </rPr>
      <t xml:space="preserve">
QUANTITÀ APPARATI IN SLA B</t>
    </r>
  </si>
  <si>
    <r>
      <rPr>
        <b/>
        <sz val="10"/>
        <color theme="1"/>
        <rFont val="Calibri"/>
        <family val="2"/>
      </rPr>
      <t>P</t>
    </r>
    <r>
      <rPr>
        <b/>
        <sz val="8"/>
        <color theme="1"/>
        <rFont val="Calibri"/>
        <family val="2"/>
      </rPr>
      <t xml:space="preserve"> SLA A </t>
    </r>
    <r>
      <rPr>
        <b/>
        <sz val="10"/>
        <color theme="1"/>
        <rFont val="Calibri"/>
        <family val="2"/>
      </rPr>
      <t>*</t>
    </r>
    <r>
      <rPr>
        <b/>
        <sz val="8"/>
        <color theme="1"/>
        <rFont val="Calibri"/>
        <family val="2"/>
      </rPr>
      <t xml:space="preserve"> </t>
    </r>
    <r>
      <rPr>
        <b/>
        <sz val="10"/>
        <color theme="1"/>
        <rFont val="Calibri"/>
        <family val="2"/>
      </rPr>
      <t>Q</t>
    </r>
    <r>
      <rPr>
        <b/>
        <sz val="8"/>
        <color theme="1"/>
        <rFont val="Calibri"/>
        <family val="2"/>
      </rPr>
      <t xml:space="preserve"> SLA A
+
</t>
    </r>
    <r>
      <rPr>
        <b/>
        <sz val="10"/>
        <color theme="1"/>
        <rFont val="Calibri"/>
        <family val="2"/>
      </rPr>
      <t>P</t>
    </r>
    <r>
      <rPr>
        <b/>
        <sz val="8"/>
        <color theme="1"/>
        <rFont val="Calibri"/>
        <family val="2"/>
      </rPr>
      <t xml:space="preserve"> SLA B </t>
    </r>
    <r>
      <rPr>
        <b/>
        <sz val="10"/>
        <color theme="1"/>
        <rFont val="Calibri"/>
        <family val="2"/>
      </rPr>
      <t>*</t>
    </r>
    <r>
      <rPr>
        <b/>
        <sz val="8"/>
        <color theme="1"/>
        <rFont val="Calibri"/>
        <family val="2"/>
      </rPr>
      <t xml:space="preserve"> </t>
    </r>
    <r>
      <rPr>
        <b/>
        <sz val="10"/>
        <color theme="1"/>
        <rFont val="Calibri"/>
        <family val="2"/>
      </rPr>
      <t>Q</t>
    </r>
    <r>
      <rPr>
        <b/>
        <sz val="8"/>
        <color theme="1"/>
        <rFont val="Calibri"/>
        <family val="2"/>
      </rPr>
      <t xml:space="preserve"> SLA B</t>
    </r>
  </si>
  <si>
    <t>P:
CANONE PREZZO UNITARIO OFFERTO TRONCATO alla 2° cifra dec.</t>
  </si>
  <si>
    <t>Q:
QUANTITÀ STIMATA</t>
  </si>
  <si>
    <t>P *Q</t>
  </si>
  <si>
    <r>
      <t xml:space="preserve">Classificazione del documento: Consip Public
Appalto specifico indetto da Consip per l’affidamento del servizio di manutenzione apparati di rete e cablaggio per Sogei - Edizione 3 - ID 2561
</t>
    </r>
    <r>
      <rPr>
        <sz val="13"/>
        <color rgb="FF002060"/>
        <rFont val="Calibri"/>
        <family val="2"/>
        <scheme val="minor"/>
      </rPr>
      <t>ISTRUZIONI: Compilare esclusivamente le celle in verde, secondo quanto riportato nel Capitolato d'Oneri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</si>
</sst>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&quot;€&quot;\ * #,##0.00_-;\-&quot;€&quot;\ * #,##0.00_-;_-&quot;€&quot;\ * &quot;-&quot;??_-;_-@_-"/>
    <numFmt numFmtId="165" formatCode="#,##0.0"/>
    <numFmt numFmtId="166" formatCode="0.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  <scheme val="minor"/>
    </font>
    <font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i/>
      <sz val="13"/>
      <color rgb="FF002060"/>
      <name val="Calibri"/>
      <family val="2"/>
      <scheme val="minor"/>
    </font>
    <font>
      <sz val="13"/>
      <color rgb="FF002060"/>
      <name val="Calibri"/>
      <family val="2"/>
      <scheme val="minor"/>
    </font>
    <font>
      <b/>
      <sz val="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6" fillId="2" borderId="0" xfId="0" applyFont="1" applyFill="1" applyProtection="1">
      <protection locked="0"/>
    </xf>
    <xf numFmtId="0" fontId="6" fillId="2" borderId="0" xfId="0" applyFont="1" applyFill="1" applyAlignment="1" applyProtection="1">
      <alignment vertical="center"/>
      <protection locked="0"/>
    </xf>
    <xf numFmtId="166" fontId="6" fillId="2" borderId="0" xfId="0" applyNumberFormat="1" applyFont="1" applyFill="1" applyProtection="1"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164" fontId="6" fillId="3" borderId="1" xfId="1" applyFont="1" applyFill="1" applyBorder="1" applyAlignment="1" applyProtection="1">
      <alignment horizontal="center" vertical="center"/>
      <protection locked="0"/>
    </xf>
    <xf numFmtId="164" fontId="3" fillId="3" borderId="6" xfId="1" applyFont="1" applyFill="1" applyBorder="1" applyAlignment="1" applyProtection="1">
      <alignment horizontal="right" vertical="center" wrapText="1"/>
      <protection locked="0"/>
    </xf>
    <xf numFmtId="164" fontId="3" fillId="3" borderId="10" xfId="1" applyFont="1" applyFill="1" applyBorder="1" applyAlignment="1" applyProtection="1">
      <alignment horizontal="right" vertical="center" wrapText="1"/>
      <protection locked="0"/>
    </xf>
    <xf numFmtId="0" fontId="6" fillId="2" borderId="0" xfId="0" applyFont="1" applyFill="1" applyProtection="1"/>
    <xf numFmtId="0" fontId="2" fillId="2" borderId="1" xfId="0" applyFont="1" applyFill="1" applyBorder="1" applyAlignment="1" applyProtection="1">
      <alignment horizontal="center" vertical="center" wrapText="1"/>
    </xf>
    <xf numFmtId="0" fontId="11" fillId="2" borderId="1" xfId="0" quotePrefix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164" fontId="6" fillId="2" borderId="1" xfId="1" applyFont="1" applyFill="1" applyBorder="1" applyAlignment="1" applyProtection="1">
      <alignment horizontal="center" vertical="center"/>
    </xf>
    <xf numFmtId="0" fontId="6" fillId="2" borderId="1" xfId="1" applyNumberFormat="1" applyFont="1" applyFill="1" applyBorder="1" applyAlignment="1" applyProtection="1">
      <alignment horizontal="center" vertical="center"/>
    </xf>
    <xf numFmtId="0" fontId="8" fillId="2" borderId="0" xfId="0" applyFont="1" applyFill="1" applyProtection="1"/>
    <xf numFmtId="164" fontId="6" fillId="2" borderId="0" xfId="0" applyNumberFormat="1" applyFont="1" applyFill="1" applyProtection="1"/>
    <xf numFmtId="164" fontId="2" fillId="2" borderId="1" xfId="1" applyFont="1" applyFill="1" applyBorder="1" applyAlignment="1" applyProtection="1">
      <alignment horizontal="center" vertical="center" wrapText="1"/>
    </xf>
    <xf numFmtId="3" fontId="4" fillId="2" borderId="0" xfId="0" applyNumberFormat="1" applyFont="1" applyFill="1" applyProtection="1"/>
    <xf numFmtId="165" fontId="6" fillId="2" borderId="0" xfId="0" applyNumberFormat="1" applyFont="1" applyFill="1" applyProtection="1"/>
    <xf numFmtId="0" fontId="5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right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right" vertical="center" wrapText="1"/>
    </xf>
    <xf numFmtId="49" fontId="9" fillId="2" borderId="0" xfId="0" applyNumberFormat="1" applyFont="1" applyFill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0" fontId="2" fillId="2" borderId="4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/>
    </xf>
    <xf numFmtId="0" fontId="7" fillId="2" borderId="3" xfId="0" applyFont="1" applyFill="1" applyBorder="1" applyAlignment="1" applyProtection="1">
      <alignment horizontal="center"/>
    </xf>
    <xf numFmtId="0" fontId="7" fillId="2" borderId="4" xfId="0" applyFont="1" applyFill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/>
      <protection locked="0"/>
    </xf>
    <xf numFmtId="0" fontId="7" fillId="2" borderId="3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/>
      <protection locked="0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69850</xdr:colOff>
      <xdr:row>0</xdr:row>
      <xdr:rowOff>133350</xdr:rowOff>
    </xdr:from>
    <xdr:to>
      <xdr:col>1</xdr:col>
      <xdr:colOff>715645</xdr:colOff>
      <xdr:row>1</xdr:row>
      <xdr:rowOff>399415</xdr:rowOff>
    </xdr:to>
    <xdr:pic>
      <xdr:nvPicPr>
        <xdr:cNvPr id="2" name="Immagine 1" descr="Consip marchio blu1 x doc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98450" y="133350"/>
          <a:ext cx="645795" cy="427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71"/>
  <sheetViews>
    <sheetView tabSelected="1" topLeftCell="A43" zoomScaleNormal="100" workbookViewId="0">
      <selection activeCell="E59" sqref="E6:E59"/>
    </sheetView>
  </sheetViews>
  <sheetFormatPr defaultColWidth="8.7109375" defaultRowHeight="12.75" x14ac:dyDescent="0.2"/>
  <cols>
    <col min="1" max="1" width="3.42578125" style="1" customWidth="1"/>
    <col min="2" max="2" width="11.5703125" style="1" customWidth="1"/>
    <col min="3" max="4" width="19.42578125" style="1" customWidth="1"/>
    <col min="5" max="5" width="22.140625" style="1" customWidth="1"/>
    <col min="6" max="6" width="23.5703125" style="1" customWidth="1"/>
    <col min="7" max="7" width="22.7109375" style="1" customWidth="1"/>
    <col min="8" max="8" width="19" style="1" bestFit="1" customWidth="1"/>
    <col min="9" max="9" width="20.28515625" style="1" customWidth="1"/>
    <col min="10" max="10" width="21.85546875" style="1" customWidth="1"/>
    <col min="11" max="16384" width="8.7109375" style="1"/>
  </cols>
  <sheetData>
    <row r="2" spans="2:13" s="2" customFormat="1" ht="47.25" customHeight="1" x14ac:dyDescent="0.25">
      <c r="C2" s="26" t="s">
        <v>78</v>
      </c>
      <c r="D2" s="26"/>
      <c r="E2" s="26"/>
      <c r="F2" s="26"/>
      <c r="G2" s="26"/>
      <c r="H2" s="26"/>
      <c r="I2" s="26"/>
    </row>
    <row r="3" spans="2:13" ht="13.5" thickBot="1" x14ac:dyDescent="0.25">
      <c r="I3" s="3"/>
    </row>
    <row r="4" spans="2:13" ht="15.75" customHeight="1" thickBot="1" x14ac:dyDescent="0.25">
      <c r="B4" s="35" t="s">
        <v>67</v>
      </c>
      <c r="C4" s="36"/>
      <c r="D4" s="36"/>
      <c r="E4" s="36"/>
      <c r="F4" s="36"/>
      <c r="G4" s="36"/>
      <c r="H4" s="36"/>
      <c r="I4" s="36"/>
      <c r="J4" s="37"/>
    </row>
    <row r="5" spans="2:13" ht="51.75" thickBot="1" x14ac:dyDescent="0.25">
      <c r="B5" s="9" t="s">
        <v>0</v>
      </c>
      <c r="C5" s="9" t="s">
        <v>1</v>
      </c>
      <c r="D5" s="9" t="s">
        <v>2</v>
      </c>
      <c r="E5" s="4" t="s">
        <v>3</v>
      </c>
      <c r="F5" s="9" t="s">
        <v>70</v>
      </c>
      <c r="G5" s="9" t="s">
        <v>71</v>
      </c>
      <c r="H5" s="9" t="s">
        <v>72</v>
      </c>
      <c r="I5" s="9" t="s">
        <v>73</v>
      </c>
      <c r="J5" s="10" t="s">
        <v>74</v>
      </c>
      <c r="K5" s="8"/>
      <c r="L5" s="8"/>
      <c r="M5" s="8"/>
    </row>
    <row r="6" spans="2:13" ht="13.5" thickBot="1" x14ac:dyDescent="0.25">
      <c r="B6" s="11">
        <v>1</v>
      </c>
      <c r="C6" s="12" t="s">
        <v>4</v>
      </c>
      <c r="D6" s="13">
        <v>1.71</v>
      </c>
      <c r="E6" s="5"/>
      <c r="F6" s="13">
        <f>TRUNC(E6,2)</f>
        <v>0</v>
      </c>
      <c r="G6" s="13">
        <f>TRUNC(0.8*F6,2)</f>
        <v>0</v>
      </c>
      <c r="H6" s="14">
        <v>0</v>
      </c>
      <c r="I6" s="14">
        <v>514</v>
      </c>
      <c r="J6" s="13">
        <f>(H6*F6)+G6*I6</f>
        <v>0</v>
      </c>
      <c r="K6" s="15" t="str">
        <f t="shared" ref="K6:K37" si="0">IF(E6="","Attenzione valore mancante",IF(F6&gt;D6,"Attenzione superata la BdA",""))</f>
        <v>Attenzione valore mancante</v>
      </c>
      <c r="L6" s="16"/>
      <c r="M6" s="8"/>
    </row>
    <row r="7" spans="2:13" ht="13.5" thickBot="1" x14ac:dyDescent="0.25">
      <c r="B7" s="11">
        <v>2</v>
      </c>
      <c r="C7" s="12" t="s">
        <v>5</v>
      </c>
      <c r="D7" s="13">
        <v>7.28</v>
      </c>
      <c r="E7" s="5"/>
      <c r="F7" s="13">
        <f t="shared" ref="F7:F59" si="1">TRUNC(E7,2)</f>
        <v>0</v>
      </c>
      <c r="G7" s="13">
        <f t="shared" ref="G7:G59" si="2">TRUNC(0.8*F7,2)</f>
        <v>0</v>
      </c>
      <c r="H7" s="14">
        <v>3</v>
      </c>
      <c r="I7" s="14">
        <v>195</v>
      </c>
      <c r="J7" s="13">
        <f t="shared" ref="J7:J59" si="3">(H7*F7)+G7*I7</f>
        <v>0</v>
      </c>
      <c r="K7" s="15" t="str">
        <f t="shared" si="0"/>
        <v>Attenzione valore mancante</v>
      </c>
      <c r="L7" s="16"/>
      <c r="M7" s="8"/>
    </row>
    <row r="8" spans="2:13" ht="13.5" thickBot="1" x14ac:dyDescent="0.25">
      <c r="B8" s="11">
        <v>3</v>
      </c>
      <c r="C8" s="12" t="s">
        <v>6</v>
      </c>
      <c r="D8" s="13">
        <v>79.52</v>
      </c>
      <c r="E8" s="5"/>
      <c r="F8" s="13">
        <f t="shared" si="1"/>
        <v>0</v>
      </c>
      <c r="G8" s="13">
        <f t="shared" si="2"/>
        <v>0</v>
      </c>
      <c r="H8" s="14">
        <v>25</v>
      </c>
      <c r="I8" s="14">
        <v>0</v>
      </c>
      <c r="J8" s="13">
        <f t="shared" si="3"/>
        <v>0</v>
      </c>
      <c r="K8" s="15" t="str">
        <f t="shared" si="0"/>
        <v>Attenzione valore mancante</v>
      </c>
      <c r="L8" s="16"/>
      <c r="M8" s="8"/>
    </row>
    <row r="9" spans="2:13" ht="13.5" thickBot="1" x14ac:dyDescent="0.25">
      <c r="B9" s="11">
        <v>4</v>
      </c>
      <c r="C9" s="12" t="s">
        <v>7</v>
      </c>
      <c r="D9" s="13">
        <v>104</v>
      </c>
      <c r="E9" s="5"/>
      <c r="F9" s="13">
        <f t="shared" si="1"/>
        <v>0</v>
      </c>
      <c r="G9" s="13">
        <f t="shared" si="2"/>
        <v>0</v>
      </c>
      <c r="H9" s="14">
        <v>5</v>
      </c>
      <c r="I9" s="14">
        <v>0</v>
      </c>
      <c r="J9" s="13">
        <f t="shared" si="3"/>
        <v>0</v>
      </c>
      <c r="K9" s="15" t="str">
        <f t="shared" si="0"/>
        <v>Attenzione valore mancante</v>
      </c>
      <c r="L9" s="16"/>
      <c r="M9" s="8"/>
    </row>
    <row r="10" spans="2:13" ht="13.5" thickBot="1" x14ac:dyDescent="0.25">
      <c r="B10" s="11">
        <v>5</v>
      </c>
      <c r="C10" s="12" t="s">
        <v>8</v>
      </c>
      <c r="D10" s="13">
        <v>41.43</v>
      </c>
      <c r="E10" s="5"/>
      <c r="F10" s="13">
        <f t="shared" si="1"/>
        <v>0</v>
      </c>
      <c r="G10" s="13">
        <f t="shared" si="2"/>
        <v>0</v>
      </c>
      <c r="H10" s="14">
        <v>18</v>
      </c>
      <c r="I10" s="14">
        <v>0</v>
      </c>
      <c r="J10" s="13">
        <f t="shared" si="3"/>
        <v>0</v>
      </c>
      <c r="K10" s="15" t="str">
        <f t="shared" si="0"/>
        <v>Attenzione valore mancante</v>
      </c>
      <c r="L10" s="16"/>
      <c r="M10" s="8"/>
    </row>
    <row r="11" spans="2:13" ht="13.5" thickBot="1" x14ac:dyDescent="0.25">
      <c r="B11" s="11">
        <v>6</v>
      </c>
      <c r="C11" s="12" t="s">
        <v>9</v>
      </c>
      <c r="D11" s="13">
        <v>6.5</v>
      </c>
      <c r="E11" s="5"/>
      <c r="F11" s="13">
        <f t="shared" si="1"/>
        <v>0</v>
      </c>
      <c r="G11" s="13">
        <f t="shared" si="2"/>
        <v>0</v>
      </c>
      <c r="H11" s="14">
        <v>4</v>
      </c>
      <c r="I11" s="14">
        <v>0</v>
      </c>
      <c r="J11" s="13">
        <f t="shared" si="3"/>
        <v>0</v>
      </c>
      <c r="K11" s="15" t="str">
        <f t="shared" si="0"/>
        <v>Attenzione valore mancante</v>
      </c>
      <c r="L11" s="16"/>
      <c r="M11" s="8"/>
    </row>
    <row r="12" spans="2:13" ht="13.5" thickBot="1" x14ac:dyDescent="0.25">
      <c r="B12" s="11">
        <v>7</v>
      </c>
      <c r="C12" s="12" t="s">
        <v>10</v>
      </c>
      <c r="D12" s="13">
        <v>130</v>
      </c>
      <c r="E12" s="5"/>
      <c r="F12" s="13">
        <f t="shared" si="1"/>
        <v>0</v>
      </c>
      <c r="G12" s="13">
        <f t="shared" si="2"/>
        <v>0</v>
      </c>
      <c r="H12" s="14">
        <v>8</v>
      </c>
      <c r="I12" s="14">
        <v>0</v>
      </c>
      <c r="J12" s="13">
        <f t="shared" si="3"/>
        <v>0</v>
      </c>
      <c r="K12" s="15" t="str">
        <f t="shared" si="0"/>
        <v>Attenzione valore mancante</v>
      </c>
      <c r="L12" s="16"/>
      <c r="M12" s="8"/>
    </row>
    <row r="13" spans="2:13" ht="13.5" thickBot="1" x14ac:dyDescent="0.25">
      <c r="B13" s="11">
        <v>8</v>
      </c>
      <c r="C13" s="12" t="s">
        <v>11</v>
      </c>
      <c r="D13" s="13">
        <v>2.54</v>
      </c>
      <c r="E13" s="5"/>
      <c r="F13" s="13">
        <f t="shared" si="1"/>
        <v>0</v>
      </c>
      <c r="G13" s="13">
        <f t="shared" si="2"/>
        <v>0</v>
      </c>
      <c r="H13" s="14">
        <v>18</v>
      </c>
      <c r="I13" s="14">
        <v>0</v>
      </c>
      <c r="J13" s="13">
        <f t="shared" si="3"/>
        <v>0</v>
      </c>
      <c r="K13" s="15" t="str">
        <f t="shared" si="0"/>
        <v>Attenzione valore mancante</v>
      </c>
      <c r="L13" s="16"/>
      <c r="M13" s="8"/>
    </row>
    <row r="14" spans="2:13" ht="13.5" thickBot="1" x14ac:dyDescent="0.25">
      <c r="B14" s="11">
        <v>9</v>
      </c>
      <c r="C14" s="12" t="s">
        <v>12</v>
      </c>
      <c r="D14" s="13">
        <v>18.309999999999999</v>
      </c>
      <c r="E14" s="5"/>
      <c r="F14" s="13">
        <f t="shared" si="1"/>
        <v>0</v>
      </c>
      <c r="G14" s="13">
        <f t="shared" si="2"/>
        <v>0</v>
      </c>
      <c r="H14" s="14">
        <v>12</v>
      </c>
      <c r="I14" s="14">
        <v>0</v>
      </c>
      <c r="J14" s="13">
        <f t="shared" si="3"/>
        <v>0</v>
      </c>
      <c r="K14" s="15" t="str">
        <f t="shared" si="0"/>
        <v>Attenzione valore mancante</v>
      </c>
      <c r="L14" s="16"/>
      <c r="M14" s="8"/>
    </row>
    <row r="15" spans="2:13" ht="13.5" thickBot="1" x14ac:dyDescent="0.25">
      <c r="B15" s="11">
        <v>10</v>
      </c>
      <c r="C15" s="12" t="s">
        <v>13</v>
      </c>
      <c r="D15" s="13">
        <v>66.41</v>
      </c>
      <c r="E15" s="5"/>
      <c r="F15" s="13">
        <f t="shared" si="1"/>
        <v>0</v>
      </c>
      <c r="G15" s="13">
        <f t="shared" si="2"/>
        <v>0</v>
      </c>
      <c r="H15" s="14">
        <v>6</v>
      </c>
      <c r="I15" s="14">
        <v>0</v>
      </c>
      <c r="J15" s="13">
        <f t="shared" si="3"/>
        <v>0</v>
      </c>
      <c r="K15" s="15" t="str">
        <f t="shared" si="0"/>
        <v>Attenzione valore mancante</v>
      </c>
      <c r="L15" s="16"/>
      <c r="M15" s="8"/>
    </row>
    <row r="16" spans="2:13" ht="13.5" thickBot="1" x14ac:dyDescent="0.25">
      <c r="B16" s="11">
        <v>11</v>
      </c>
      <c r="C16" s="12" t="s">
        <v>14</v>
      </c>
      <c r="D16" s="13">
        <v>264.27</v>
      </c>
      <c r="E16" s="5"/>
      <c r="F16" s="13">
        <f t="shared" si="1"/>
        <v>0</v>
      </c>
      <c r="G16" s="13">
        <f t="shared" si="2"/>
        <v>0</v>
      </c>
      <c r="H16" s="14">
        <v>9</v>
      </c>
      <c r="I16" s="14">
        <v>0</v>
      </c>
      <c r="J16" s="13">
        <f t="shared" si="3"/>
        <v>0</v>
      </c>
      <c r="K16" s="15" t="str">
        <f t="shared" si="0"/>
        <v>Attenzione valore mancante</v>
      </c>
      <c r="L16" s="16"/>
      <c r="M16" s="8"/>
    </row>
    <row r="17" spans="2:13" ht="13.5" thickBot="1" x14ac:dyDescent="0.25">
      <c r="B17" s="11">
        <v>12</v>
      </c>
      <c r="C17" s="12" t="s">
        <v>15</v>
      </c>
      <c r="D17" s="13">
        <v>50.7</v>
      </c>
      <c r="E17" s="5"/>
      <c r="F17" s="13">
        <f t="shared" si="1"/>
        <v>0</v>
      </c>
      <c r="G17" s="13">
        <f t="shared" si="2"/>
        <v>0</v>
      </c>
      <c r="H17" s="14">
        <v>0</v>
      </c>
      <c r="I17" s="14">
        <v>1</v>
      </c>
      <c r="J17" s="13">
        <f t="shared" si="3"/>
        <v>0</v>
      </c>
      <c r="K17" s="15" t="str">
        <f t="shared" si="0"/>
        <v>Attenzione valore mancante</v>
      </c>
      <c r="L17" s="16"/>
      <c r="M17" s="8"/>
    </row>
    <row r="18" spans="2:13" ht="13.5" thickBot="1" x14ac:dyDescent="0.25">
      <c r="B18" s="11">
        <v>13</v>
      </c>
      <c r="C18" s="12" t="s">
        <v>16</v>
      </c>
      <c r="D18" s="13">
        <v>66.41</v>
      </c>
      <c r="E18" s="5"/>
      <c r="F18" s="13">
        <f t="shared" si="1"/>
        <v>0</v>
      </c>
      <c r="G18" s="13">
        <f t="shared" si="2"/>
        <v>0</v>
      </c>
      <c r="H18" s="14">
        <v>8</v>
      </c>
      <c r="I18" s="14">
        <v>0</v>
      </c>
      <c r="J18" s="13">
        <f t="shared" si="3"/>
        <v>0</v>
      </c>
      <c r="K18" s="15" t="str">
        <f t="shared" si="0"/>
        <v>Attenzione valore mancante</v>
      </c>
      <c r="L18" s="16"/>
      <c r="M18" s="8"/>
    </row>
    <row r="19" spans="2:13" ht="13.5" thickBot="1" x14ac:dyDescent="0.25">
      <c r="B19" s="11">
        <v>14</v>
      </c>
      <c r="C19" s="12" t="s">
        <v>17</v>
      </c>
      <c r="D19" s="13">
        <v>104.57</v>
      </c>
      <c r="E19" s="5"/>
      <c r="F19" s="13">
        <f t="shared" si="1"/>
        <v>0</v>
      </c>
      <c r="G19" s="13">
        <f t="shared" si="2"/>
        <v>0</v>
      </c>
      <c r="H19" s="14">
        <v>1</v>
      </c>
      <c r="I19" s="14">
        <v>0</v>
      </c>
      <c r="J19" s="13">
        <f t="shared" si="3"/>
        <v>0</v>
      </c>
      <c r="K19" s="15" t="str">
        <f t="shared" si="0"/>
        <v>Attenzione valore mancante</v>
      </c>
      <c r="L19" s="16"/>
      <c r="M19" s="8"/>
    </row>
    <row r="20" spans="2:13" ht="13.5" thickBot="1" x14ac:dyDescent="0.25">
      <c r="B20" s="11">
        <v>15</v>
      </c>
      <c r="C20" s="12" t="s">
        <v>18</v>
      </c>
      <c r="D20" s="13">
        <v>474.95</v>
      </c>
      <c r="E20" s="5"/>
      <c r="F20" s="13">
        <f t="shared" si="1"/>
        <v>0</v>
      </c>
      <c r="G20" s="13">
        <f t="shared" si="2"/>
        <v>0</v>
      </c>
      <c r="H20" s="14">
        <v>5</v>
      </c>
      <c r="I20" s="14">
        <v>0</v>
      </c>
      <c r="J20" s="13">
        <f t="shared" si="3"/>
        <v>0</v>
      </c>
      <c r="K20" s="15" t="str">
        <f t="shared" si="0"/>
        <v>Attenzione valore mancante</v>
      </c>
      <c r="L20" s="16"/>
      <c r="M20" s="8"/>
    </row>
    <row r="21" spans="2:13" ht="13.5" thickBot="1" x14ac:dyDescent="0.25">
      <c r="B21" s="11">
        <v>16</v>
      </c>
      <c r="C21" s="12" t="s">
        <v>19</v>
      </c>
      <c r="D21" s="13">
        <v>970.02</v>
      </c>
      <c r="E21" s="5"/>
      <c r="F21" s="13">
        <f t="shared" si="1"/>
        <v>0</v>
      </c>
      <c r="G21" s="13">
        <f t="shared" si="2"/>
        <v>0</v>
      </c>
      <c r="H21" s="14">
        <v>3</v>
      </c>
      <c r="I21" s="14">
        <v>0</v>
      </c>
      <c r="J21" s="13">
        <f t="shared" si="3"/>
        <v>0</v>
      </c>
      <c r="K21" s="15" t="str">
        <f t="shared" si="0"/>
        <v>Attenzione valore mancante</v>
      </c>
      <c r="L21" s="16"/>
      <c r="M21" s="8"/>
    </row>
    <row r="22" spans="2:13" ht="13.5" thickBot="1" x14ac:dyDescent="0.25">
      <c r="B22" s="11">
        <v>17</v>
      </c>
      <c r="C22" s="12" t="s">
        <v>20</v>
      </c>
      <c r="D22" s="13">
        <v>3.32</v>
      </c>
      <c r="E22" s="5"/>
      <c r="F22" s="13">
        <f t="shared" si="1"/>
        <v>0</v>
      </c>
      <c r="G22" s="13">
        <f t="shared" si="2"/>
        <v>0</v>
      </c>
      <c r="H22" s="14">
        <v>48</v>
      </c>
      <c r="I22" s="14">
        <v>0</v>
      </c>
      <c r="J22" s="13">
        <f t="shared" si="3"/>
        <v>0</v>
      </c>
      <c r="K22" s="15" t="str">
        <f t="shared" si="0"/>
        <v>Attenzione valore mancante</v>
      </c>
      <c r="L22" s="16"/>
      <c r="M22" s="8"/>
    </row>
    <row r="23" spans="2:13" ht="13.5" thickBot="1" x14ac:dyDescent="0.25">
      <c r="B23" s="11">
        <v>18</v>
      </c>
      <c r="C23" s="12" t="s">
        <v>21</v>
      </c>
      <c r="D23" s="13">
        <v>10.32</v>
      </c>
      <c r="E23" s="5"/>
      <c r="F23" s="13">
        <f t="shared" si="1"/>
        <v>0</v>
      </c>
      <c r="G23" s="13">
        <f t="shared" si="2"/>
        <v>0</v>
      </c>
      <c r="H23" s="14">
        <v>7</v>
      </c>
      <c r="I23" s="14">
        <v>0</v>
      </c>
      <c r="J23" s="13">
        <f t="shared" si="3"/>
        <v>0</v>
      </c>
      <c r="K23" s="15" t="str">
        <f t="shared" si="0"/>
        <v>Attenzione valore mancante</v>
      </c>
      <c r="L23" s="16"/>
      <c r="M23" s="8"/>
    </row>
    <row r="24" spans="2:13" ht="13.5" thickBot="1" x14ac:dyDescent="0.25">
      <c r="B24" s="11">
        <v>19</v>
      </c>
      <c r="C24" s="12" t="s">
        <v>22</v>
      </c>
      <c r="D24" s="13">
        <v>24.49</v>
      </c>
      <c r="E24" s="5"/>
      <c r="F24" s="13">
        <f t="shared" si="1"/>
        <v>0</v>
      </c>
      <c r="G24" s="13">
        <f t="shared" si="2"/>
        <v>0</v>
      </c>
      <c r="H24" s="14">
        <v>10</v>
      </c>
      <c r="I24" s="14">
        <v>0</v>
      </c>
      <c r="J24" s="13">
        <f t="shared" si="3"/>
        <v>0</v>
      </c>
      <c r="K24" s="15" t="str">
        <f t="shared" si="0"/>
        <v>Attenzione valore mancante</v>
      </c>
      <c r="L24" s="16"/>
      <c r="M24" s="8"/>
    </row>
    <row r="25" spans="2:13" ht="13.5" thickBot="1" x14ac:dyDescent="0.25">
      <c r="B25" s="11">
        <v>20</v>
      </c>
      <c r="C25" s="12" t="s">
        <v>23</v>
      </c>
      <c r="D25" s="13">
        <v>38.450000000000003</v>
      </c>
      <c r="E25" s="5"/>
      <c r="F25" s="13">
        <f t="shared" si="1"/>
        <v>0</v>
      </c>
      <c r="G25" s="13">
        <f t="shared" si="2"/>
        <v>0</v>
      </c>
      <c r="H25" s="14">
        <v>24</v>
      </c>
      <c r="I25" s="14">
        <v>0</v>
      </c>
      <c r="J25" s="13">
        <f t="shared" si="3"/>
        <v>0</v>
      </c>
      <c r="K25" s="15" t="str">
        <f t="shared" si="0"/>
        <v>Attenzione valore mancante</v>
      </c>
      <c r="L25" s="16"/>
      <c r="M25" s="8"/>
    </row>
    <row r="26" spans="2:13" ht="13.5" thickBot="1" x14ac:dyDescent="0.25">
      <c r="B26" s="11">
        <v>21</v>
      </c>
      <c r="C26" s="12" t="s">
        <v>24</v>
      </c>
      <c r="D26" s="13">
        <v>0.79</v>
      </c>
      <c r="E26" s="5"/>
      <c r="F26" s="13">
        <f t="shared" si="1"/>
        <v>0</v>
      </c>
      <c r="G26" s="13">
        <f t="shared" si="2"/>
        <v>0</v>
      </c>
      <c r="H26" s="14">
        <v>0</v>
      </c>
      <c r="I26" s="14">
        <v>10</v>
      </c>
      <c r="J26" s="13">
        <f t="shared" si="3"/>
        <v>0</v>
      </c>
      <c r="K26" s="15" t="str">
        <f t="shared" si="0"/>
        <v>Attenzione valore mancante</v>
      </c>
      <c r="L26" s="16"/>
      <c r="M26" s="8"/>
    </row>
    <row r="27" spans="2:13" ht="13.5" thickBot="1" x14ac:dyDescent="0.25">
      <c r="B27" s="11">
        <v>22</v>
      </c>
      <c r="C27" s="12" t="s">
        <v>25</v>
      </c>
      <c r="D27" s="13">
        <v>4.82</v>
      </c>
      <c r="E27" s="5"/>
      <c r="F27" s="13">
        <f t="shared" si="1"/>
        <v>0</v>
      </c>
      <c r="G27" s="13">
        <f t="shared" si="2"/>
        <v>0</v>
      </c>
      <c r="H27" s="14">
        <v>34</v>
      </c>
      <c r="I27" s="14">
        <v>274</v>
      </c>
      <c r="J27" s="13">
        <f t="shared" si="3"/>
        <v>0</v>
      </c>
      <c r="K27" s="15" t="str">
        <f t="shared" si="0"/>
        <v>Attenzione valore mancante</v>
      </c>
      <c r="L27" s="16"/>
      <c r="M27" s="8"/>
    </row>
    <row r="28" spans="2:13" ht="13.5" thickBot="1" x14ac:dyDescent="0.25">
      <c r="B28" s="11">
        <v>23</v>
      </c>
      <c r="C28" s="12" t="s">
        <v>26</v>
      </c>
      <c r="D28" s="13">
        <v>6.29</v>
      </c>
      <c r="E28" s="5"/>
      <c r="F28" s="13">
        <f t="shared" si="1"/>
        <v>0</v>
      </c>
      <c r="G28" s="13">
        <f t="shared" si="2"/>
        <v>0</v>
      </c>
      <c r="H28" s="14">
        <v>95</v>
      </c>
      <c r="I28" s="14">
        <v>77</v>
      </c>
      <c r="J28" s="13">
        <f t="shared" si="3"/>
        <v>0</v>
      </c>
      <c r="K28" s="15" t="str">
        <f t="shared" si="0"/>
        <v>Attenzione valore mancante</v>
      </c>
      <c r="L28" s="16"/>
      <c r="M28" s="8"/>
    </row>
    <row r="29" spans="2:13" ht="13.5" thickBot="1" x14ac:dyDescent="0.25">
      <c r="B29" s="11">
        <v>24</v>
      </c>
      <c r="C29" s="12" t="s">
        <v>27</v>
      </c>
      <c r="D29" s="13">
        <v>7.81</v>
      </c>
      <c r="E29" s="5"/>
      <c r="F29" s="13">
        <f t="shared" si="1"/>
        <v>0</v>
      </c>
      <c r="G29" s="13">
        <f t="shared" si="2"/>
        <v>0</v>
      </c>
      <c r="H29" s="14">
        <v>7</v>
      </c>
      <c r="I29" s="14">
        <v>5</v>
      </c>
      <c r="J29" s="13">
        <f t="shared" si="3"/>
        <v>0</v>
      </c>
      <c r="K29" s="15" t="str">
        <f t="shared" si="0"/>
        <v>Attenzione valore mancante</v>
      </c>
      <c r="L29" s="16"/>
      <c r="M29" s="8"/>
    </row>
    <row r="30" spans="2:13" ht="13.5" thickBot="1" x14ac:dyDescent="0.25">
      <c r="B30" s="11">
        <v>25</v>
      </c>
      <c r="C30" s="12" t="s">
        <v>28</v>
      </c>
      <c r="D30" s="13">
        <v>10.86</v>
      </c>
      <c r="E30" s="5"/>
      <c r="F30" s="13">
        <f t="shared" si="1"/>
        <v>0</v>
      </c>
      <c r="G30" s="13">
        <f t="shared" si="2"/>
        <v>0</v>
      </c>
      <c r="H30" s="14">
        <v>303</v>
      </c>
      <c r="I30" s="14">
        <v>201</v>
      </c>
      <c r="J30" s="13">
        <f t="shared" si="3"/>
        <v>0</v>
      </c>
      <c r="K30" s="15" t="str">
        <f t="shared" si="0"/>
        <v>Attenzione valore mancante</v>
      </c>
      <c r="L30" s="16"/>
      <c r="M30" s="8"/>
    </row>
    <row r="31" spans="2:13" ht="13.5" thickBot="1" x14ac:dyDescent="0.25">
      <c r="B31" s="11">
        <v>26</v>
      </c>
      <c r="C31" s="12" t="s">
        <v>29</v>
      </c>
      <c r="D31" s="13">
        <v>21.82</v>
      </c>
      <c r="E31" s="5"/>
      <c r="F31" s="13">
        <f t="shared" si="1"/>
        <v>0</v>
      </c>
      <c r="G31" s="13">
        <f t="shared" si="2"/>
        <v>0</v>
      </c>
      <c r="H31" s="14">
        <v>162</v>
      </c>
      <c r="I31" s="14">
        <v>124</v>
      </c>
      <c r="J31" s="13">
        <f t="shared" si="3"/>
        <v>0</v>
      </c>
      <c r="K31" s="15" t="str">
        <f t="shared" si="0"/>
        <v>Attenzione valore mancante</v>
      </c>
      <c r="L31" s="16"/>
      <c r="M31" s="8"/>
    </row>
    <row r="32" spans="2:13" ht="13.5" thickBot="1" x14ac:dyDescent="0.25">
      <c r="B32" s="11">
        <v>27</v>
      </c>
      <c r="C32" s="12" t="s">
        <v>30</v>
      </c>
      <c r="D32" s="13">
        <v>23.2</v>
      </c>
      <c r="E32" s="5"/>
      <c r="F32" s="13">
        <f t="shared" si="1"/>
        <v>0</v>
      </c>
      <c r="G32" s="13">
        <f t="shared" si="2"/>
        <v>0</v>
      </c>
      <c r="H32" s="14">
        <v>67</v>
      </c>
      <c r="I32" s="14">
        <v>0</v>
      </c>
      <c r="J32" s="13">
        <f t="shared" si="3"/>
        <v>0</v>
      </c>
      <c r="K32" s="15" t="str">
        <f t="shared" si="0"/>
        <v>Attenzione valore mancante</v>
      </c>
      <c r="L32" s="16"/>
      <c r="M32" s="8"/>
    </row>
    <row r="33" spans="2:13" ht="13.5" thickBot="1" x14ac:dyDescent="0.25">
      <c r="B33" s="11">
        <v>28</v>
      </c>
      <c r="C33" s="12" t="s">
        <v>31</v>
      </c>
      <c r="D33" s="13">
        <v>28.92</v>
      </c>
      <c r="E33" s="5"/>
      <c r="F33" s="13">
        <f t="shared" si="1"/>
        <v>0</v>
      </c>
      <c r="G33" s="13">
        <f t="shared" si="2"/>
        <v>0</v>
      </c>
      <c r="H33" s="14">
        <v>31</v>
      </c>
      <c r="I33" s="14">
        <v>22</v>
      </c>
      <c r="J33" s="13">
        <f t="shared" si="3"/>
        <v>0</v>
      </c>
      <c r="K33" s="15" t="str">
        <f t="shared" si="0"/>
        <v>Attenzione valore mancante</v>
      </c>
      <c r="L33" s="16"/>
      <c r="M33" s="8"/>
    </row>
    <row r="34" spans="2:13" ht="13.5" thickBot="1" x14ac:dyDescent="0.25">
      <c r="B34" s="11">
        <v>29</v>
      </c>
      <c r="C34" s="12" t="s">
        <v>32</v>
      </c>
      <c r="D34" s="13">
        <v>39.03</v>
      </c>
      <c r="E34" s="5"/>
      <c r="F34" s="13">
        <f t="shared" si="1"/>
        <v>0</v>
      </c>
      <c r="G34" s="13">
        <f t="shared" si="2"/>
        <v>0</v>
      </c>
      <c r="H34" s="14">
        <v>31</v>
      </c>
      <c r="I34" s="14">
        <v>6</v>
      </c>
      <c r="J34" s="13">
        <f t="shared" si="3"/>
        <v>0</v>
      </c>
      <c r="K34" s="15" t="str">
        <f t="shared" si="0"/>
        <v>Attenzione valore mancante</v>
      </c>
      <c r="L34" s="16"/>
      <c r="M34" s="8"/>
    </row>
    <row r="35" spans="2:13" ht="13.5" thickBot="1" x14ac:dyDescent="0.25">
      <c r="B35" s="11">
        <v>30</v>
      </c>
      <c r="C35" s="12" t="s">
        <v>33</v>
      </c>
      <c r="D35" s="13">
        <v>357.5</v>
      </c>
      <c r="E35" s="5"/>
      <c r="F35" s="13">
        <f t="shared" si="1"/>
        <v>0</v>
      </c>
      <c r="G35" s="13">
        <f t="shared" si="2"/>
        <v>0</v>
      </c>
      <c r="H35" s="14">
        <v>30</v>
      </c>
      <c r="I35" s="14">
        <v>0</v>
      </c>
      <c r="J35" s="13">
        <f t="shared" si="3"/>
        <v>0</v>
      </c>
      <c r="K35" s="15" t="str">
        <f t="shared" si="0"/>
        <v>Attenzione valore mancante</v>
      </c>
      <c r="L35" s="16"/>
      <c r="M35" s="8"/>
    </row>
    <row r="36" spans="2:13" ht="13.5" thickBot="1" x14ac:dyDescent="0.25">
      <c r="B36" s="11">
        <v>31</v>
      </c>
      <c r="C36" s="12" t="s">
        <v>34</v>
      </c>
      <c r="D36" s="13">
        <v>45.78</v>
      </c>
      <c r="E36" s="5"/>
      <c r="F36" s="13">
        <f t="shared" si="1"/>
        <v>0</v>
      </c>
      <c r="G36" s="13">
        <f t="shared" si="2"/>
        <v>0</v>
      </c>
      <c r="H36" s="14">
        <v>136</v>
      </c>
      <c r="I36" s="14">
        <v>0</v>
      </c>
      <c r="J36" s="13">
        <f t="shared" si="3"/>
        <v>0</v>
      </c>
      <c r="K36" s="15" t="str">
        <f t="shared" si="0"/>
        <v>Attenzione valore mancante</v>
      </c>
      <c r="L36" s="16"/>
      <c r="M36" s="8"/>
    </row>
    <row r="37" spans="2:13" ht="13.5" thickBot="1" x14ac:dyDescent="0.25">
      <c r="B37" s="11">
        <v>32</v>
      </c>
      <c r="C37" s="12" t="s">
        <v>35</v>
      </c>
      <c r="D37" s="13">
        <v>57.2</v>
      </c>
      <c r="E37" s="5"/>
      <c r="F37" s="13">
        <f t="shared" si="1"/>
        <v>0</v>
      </c>
      <c r="G37" s="13">
        <f t="shared" si="2"/>
        <v>0</v>
      </c>
      <c r="H37" s="14">
        <v>118</v>
      </c>
      <c r="I37" s="14">
        <v>0</v>
      </c>
      <c r="J37" s="13">
        <f t="shared" si="3"/>
        <v>0</v>
      </c>
      <c r="K37" s="15" t="str">
        <f t="shared" si="0"/>
        <v>Attenzione valore mancante</v>
      </c>
      <c r="L37" s="16"/>
      <c r="M37" s="8"/>
    </row>
    <row r="38" spans="2:13" ht="13.5" thickBot="1" x14ac:dyDescent="0.25">
      <c r="B38" s="11">
        <v>33</v>
      </c>
      <c r="C38" s="12" t="s">
        <v>36</v>
      </c>
      <c r="D38" s="13">
        <v>110.5</v>
      </c>
      <c r="E38" s="5"/>
      <c r="F38" s="13">
        <f t="shared" si="1"/>
        <v>0</v>
      </c>
      <c r="G38" s="13">
        <f t="shared" si="2"/>
        <v>0</v>
      </c>
      <c r="H38" s="14">
        <v>37</v>
      </c>
      <c r="I38" s="14">
        <v>0</v>
      </c>
      <c r="J38" s="13">
        <f t="shared" si="3"/>
        <v>0</v>
      </c>
      <c r="K38" s="15" t="str">
        <f t="shared" ref="K38:K59" si="4">IF(E38="","Attenzione valore mancante",IF(F38&gt;D38,"Attenzione superata la BdA",""))</f>
        <v>Attenzione valore mancante</v>
      </c>
      <c r="L38" s="16"/>
      <c r="M38" s="8"/>
    </row>
    <row r="39" spans="2:13" ht="13.5" thickBot="1" x14ac:dyDescent="0.25">
      <c r="B39" s="11">
        <v>34</v>
      </c>
      <c r="C39" s="12" t="s">
        <v>37</v>
      </c>
      <c r="D39" s="13">
        <v>136.5</v>
      </c>
      <c r="E39" s="5"/>
      <c r="F39" s="13">
        <f t="shared" si="1"/>
        <v>0</v>
      </c>
      <c r="G39" s="13">
        <f t="shared" si="2"/>
        <v>0</v>
      </c>
      <c r="H39" s="14">
        <v>7</v>
      </c>
      <c r="I39" s="14">
        <v>0</v>
      </c>
      <c r="J39" s="13">
        <f t="shared" si="3"/>
        <v>0</v>
      </c>
      <c r="K39" s="15" t="str">
        <f t="shared" si="4"/>
        <v>Attenzione valore mancante</v>
      </c>
      <c r="L39" s="16"/>
      <c r="M39" s="8"/>
    </row>
    <row r="40" spans="2:13" ht="13.5" thickBot="1" x14ac:dyDescent="0.25">
      <c r="B40" s="11">
        <v>35</v>
      </c>
      <c r="C40" s="12" t="s">
        <v>38</v>
      </c>
      <c r="D40" s="13">
        <v>221</v>
      </c>
      <c r="E40" s="5"/>
      <c r="F40" s="13">
        <f t="shared" si="1"/>
        <v>0</v>
      </c>
      <c r="G40" s="13">
        <f t="shared" si="2"/>
        <v>0</v>
      </c>
      <c r="H40" s="14">
        <v>19</v>
      </c>
      <c r="I40" s="14">
        <v>0</v>
      </c>
      <c r="J40" s="13">
        <f t="shared" si="3"/>
        <v>0</v>
      </c>
      <c r="K40" s="15" t="str">
        <f t="shared" si="4"/>
        <v>Attenzione valore mancante</v>
      </c>
      <c r="L40" s="16"/>
      <c r="M40" s="8"/>
    </row>
    <row r="41" spans="2:13" ht="13.5" thickBot="1" x14ac:dyDescent="0.25">
      <c r="B41" s="11">
        <v>36</v>
      </c>
      <c r="C41" s="12" t="s">
        <v>39</v>
      </c>
      <c r="D41" s="13">
        <v>325</v>
      </c>
      <c r="E41" s="5"/>
      <c r="F41" s="13">
        <f t="shared" si="1"/>
        <v>0</v>
      </c>
      <c r="G41" s="13">
        <f t="shared" si="2"/>
        <v>0</v>
      </c>
      <c r="H41" s="14">
        <v>5</v>
      </c>
      <c r="I41" s="14">
        <v>0</v>
      </c>
      <c r="J41" s="13">
        <f t="shared" si="3"/>
        <v>0</v>
      </c>
      <c r="K41" s="15" t="str">
        <f t="shared" si="4"/>
        <v>Attenzione valore mancante</v>
      </c>
      <c r="L41" s="16"/>
      <c r="M41" s="8"/>
    </row>
    <row r="42" spans="2:13" ht="13.5" thickBot="1" x14ac:dyDescent="0.25">
      <c r="B42" s="11">
        <v>37</v>
      </c>
      <c r="C42" s="12" t="s">
        <v>40</v>
      </c>
      <c r="D42" s="13">
        <v>468</v>
      </c>
      <c r="E42" s="5"/>
      <c r="F42" s="13">
        <f t="shared" si="1"/>
        <v>0</v>
      </c>
      <c r="G42" s="13">
        <f t="shared" si="2"/>
        <v>0</v>
      </c>
      <c r="H42" s="14">
        <v>4</v>
      </c>
      <c r="I42" s="14">
        <v>0</v>
      </c>
      <c r="J42" s="13">
        <f t="shared" si="3"/>
        <v>0</v>
      </c>
      <c r="K42" s="15" t="str">
        <f t="shared" si="4"/>
        <v>Attenzione valore mancante</v>
      </c>
      <c r="L42" s="16"/>
      <c r="M42" s="8"/>
    </row>
    <row r="43" spans="2:13" ht="13.5" thickBot="1" x14ac:dyDescent="0.25">
      <c r="B43" s="11">
        <v>38</v>
      </c>
      <c r="C43" s="12" t="s">
        <v>41</v>
      </c>
      <c r="D43" s="13">
        <v>18.23</v>
      </c>
      <c r="E43" s="5"/>
      <c r="F43" s="13">
        <f t="shared" si="1"/>
        <v>0</v>
      </c>
      <c r="G43" s="13">
        <f t="shared" si="2"/>
        <v>0</v>
      </c>
      <c r="H43" s="14">
        <v>0</v>
      </c>
      <c r="I43" s="14">
        <v>6</v>
      </c>
      <c r="J43" s="13">
        <f t="shared" si="3"/>
        <v>0</v>
      </c>
      <c r="K43" s="15" t="str">
        <f t="shared" si="4"/>
        <v>Attenzione valore mancante</v>
      </c>
      <c r="L43" s="16"/>
      <c r="M43" s="8"/>
    </row>
    <row r="44" spans="2:13" ht="13.5" thickBot="1" x14ac:dyDescent="0.25">
      <c r="B44" s="11">
        <v>39</v>
      </c>
      <c r="C44" s="12" t="s">
        <v>42</v>
      </c>
      <c r="D44" s="13">
        <v>1.26</v>
      </c>
      <c r="E44" s="5"/>
      <c r="F44" s="13">
        <f t="shared" si="1"/>
        <v>0</v>
      </c>
      <c r="G44" s="13">
        <f t="shared" si="2"/>
        <v>0</v>
      </c>
      <c r="H44" s="14">
        <v>0</v>
      </c>
      <c r="I44" s="14">
        <v>17</v>
      </c>
      <c r="J44" s="13">
        <f t="shared" si="3"/>
        <v>0</v>
      </c>
      <c r="K44" s="15" t="str">
        <f t="shared" si="4"/>
        <v>Attenzione valore mancante</v>
      </c>
      <c r="L44" s="16"/>
      <c r="M44" s="8"/>
    </row>
    <row r="45" spans="2:13" ht="13.5" thickBot="1" x14ac:dyDescent="0.25">
      <c r="B45" s="11">
        <v>40</v>
      </c>
      <c r="C45" s="12" t="s">
        <v>43</v>
      </c>
      <c r="D45" s="13">
        <v>13.65</v>
      </c>
      <c r="E45" s="5"/>
      <c r="F45" s="13">
        <f t="shared" si="1"/>
        <v>0</v>
      </c>
      <c r="G45" s="13">
        <f t="shared" si="2"/>
        <v>0</v>
      </c>
      <c r="H45" s="14">
        <v>0</v>
      </c>
      <c r="I45" s="14">
        <v>11</v>
      </c>
      <c r="J45" s="13">
        <f t="shared" si="3"/>
        <v>0</v>
      </c>
      <c r="K45" s="15" t="str">
        <f t="shared" si="4"/>
        <v>Attenzione valore mancante</v>
      </c>
      <c r="L45" s="16"/>
      <c r="M45" s="8"/>
    </row>
    <row r="46" spans="2:13" ht="13.5" thickBot="1" x14ac:dyDescent="0.25">
      <c r="B46" s="11">
        <v>41</v>
      </c>
      <c r="C46" s="12" t="s">
        <v>44</v>
      </c>
      <c r="D46" s="13">
        <v>0.19</v>
      </c>
      <c r="E46" s="5"/>
      <c r="F46" s="13">
        <f t="shared" si="1"/>
        <v>0</v>
      </c>
      <c r="G46" s="13">
        <f t="shared" si="2"/>
        <v>0</v>
      </c>
      <c r="H46" s="14">
        <v>500</v>
      </c>
      <c r="I46" s="14">
        <v>0</v>
      </c>
      <c r="J46" s="13">
        <f t="shared" si="3"/>
        <v>0</v>
      </c>
      <c r="K46" s="15" t="str">
        <f t="shared" si="4"/>
        <v>Attenzione valore mancante</v>
      </c>
      <c r="L46" s="16"/>
      <c r="M46" s="8"/>
    </row>
    <row r="47" spans="2:13" ht="13.5" thickBot="1" x14ac:dyDescent="0.25">
      <c r="B47" s="11">
        <v>42</v>
      </c>
      <c r="C47" s="12" t="s">
        <v>45</v>
      </c>
      <c r="D47" s="13">
        <v>0.28000000000000003</v>
      </c>
      <c r="E47" s="5"/>
      <c r="F47" s="13">
        <f t="shared" si="1"/>
        <v>0</v>
      </c>
      <c r="G47" s="13">
        <f t="shared" si="2"/>
        <v>0</v>
      </c>
      <c r="H47" s="14">
        <v>3500</v>
      </c>
      <c r="I47" s="14">
        <v>0</v>
      </c>
      <c r="J47" s="13">
        <f t="shared" si="3"/>
        <v>0</v>
      </c>
      <c r="K47" s="15" t="str">
        <f t="shared" si="4"/>
        <v>Attenzione valore mancante</v>
      </c>
      <c r="L47" s="16"/>
      <c r="M47" s="8"/>
    </row>
    <row r="48" spans="2:13" ht="13.5" thickBot="1" x14ac:dyDescent="0.25">
      <c r="B48" s="11">
        <v>43</v>
      </c>
      <c r="C48" s="12" t="s">
        <v>46</v>
      </c>
      <c r="D48" s="13">
        <v>0.65</v>
      </c>
      <c r="E48" s="5"/>
      <c r="F48" s="13">
        <f t="shared" si="1"/>
        <v>0</v>
      </c>
      <c r="G48" s="13">
        <f t="shared" si="2"/>
        <v>0</v>
      </c>
      <c r="H48" s="14">
        <v>2067</v>
      </c>
      <c r="I48" s="14">
        <v>200</v>
      </c>
      <c r="J48" s="13">
        <f t="shared" si="3"/>
        <v>0</v>
      </c>
      <c r="K48" s="15" t="str">
        <f t="shared" si="4"/>
        <v>Attenzione valore mancante</v>
      </c>
      <c r="L48" s="16"/>
      <c r="M48" s="8"/>
    </row>
    <row r="49" spans="2:13" ht="13.5" thickBot="1" x14ac:dyDescent="0.25">
      <c r="B49" s="11">
        <v>44</v>
      </c>
      <c r="C49" s="12" t="s">
        <v>47</v>
      </c>
      <c r="D49" s="13">
        <v>1.3</v>
      </c>
      <c r="E49" s="5"/>
      <c r="F49" s="13">
        <f t="shared" si="1"/>
        <v>0</v>
      </c>
      <c r="G49" s="13">
        <f t="shared" si="2"/>
        <v>0</v>
      </c>
      <c r="H49" s="14">
        <v>689</v>
      </c>
      <c r="I49" s="14">
        <v>0</v>
      </c>
      <c r="J49" s="13">
        <f t="shared" si="3"/>
        <v>0</v>
      </c>
      <c r="K49" s="15" t="str">
        <f t="shared" si="4"/>
        <v>Attenzione valore mancante</v>
      </c>
      <c r="L49" s="16"/>
      <c r="M49" s="8"/>
    </row>
    <row r="50" spans="2:13" ht="13.5" thickBot="1" x14ac:dyDescent="0.25">
      <c r="B50" s="11">
        <v>45</v>
      </c>
      <c r="C50" s="12" t="s">
        <v>48</v>
      </c>
      <c r="D50" s="13">
        <v>195</v>
      </c>
      <c r="E50" s="5"/>
      <c r="F50" s="13">
        <f t="shared" si="1"/>
        <v>0</v>
      </c>
      <c r="G50" s="13">
        <f t="shared" si="2"/>
        <v>0</v>
      </c>
      <c r="H50" s="14">
        <v>2</v>
      </c>
      <c r="I50" s="14">
        <v>0</v>
      </c>
      <c r="J50" s="13">
        <f t="shared" si="3"/>
        <v>0</v>
      </c>
      <c r="K50" s="15" t="str">
        <f t="shared" si="4"/>
        <v>Attenzione valore mancante</v>
      </c>
      <c r="L50" s="16"/>
      <c r="M50" s="8"/>
    </row>
    <row r="51" spans="2:13" ht="13.5" thickBot="1" x14ac:dyDescent="0.25">
      <c r="B51" s="11">
        <v>46</v>
      </c>
      <c r="C51" s="12" t="s">
        <v>49</v>
      </c>
      <c r="D51" s="13">
        <v>5.85</v>
      </c>
      <c r="E51" s="5"/>
      <c r="F51" s="13">
        <f t="shared" si="1"/>
        <v>0</v>
      </c>
      <c r="G51" s="13">
        <f t="shared" si="2"/>
        <v>0</v>
      </c>
      <c r="H51" s="14">
        <v>0</v>
      </c>
      <c r="I51" s="14">
        <v>5</v>
      </c>
      <c r="J51" s="13">
        <f t="shared" si="3"/>
        <v>0</v>
      </c>
      <c r="K51" s="15" t="str">
        <f t="shared" si="4"/>
        <v>Attenzione valore mancante</v>
      </c>
      <c r="L51" s="16"/>
      <c r="M51" s="8"/>
    </row>
    <row r="52" spans="2:13" ht="13.5" thickBot="1" x14ac:dyDescent="0.25">
      <c r="B52" s="11">
        <v>47</v>
      </c>
      <c r="C52" s="12" t="s">
        <v>50</v>
      </c>
      <c r="D52" s="13">
        <v>131.72</v>
      </c>
      <c r="E52" s="5"/>
      <c r="F52" s="13">
        <f t="shared" si="1"/>
        <v>0</v>
      </c>
      <c r="G52" s="13">
        <f t="shared" si="2"/>
        <v>0</v>
      </c>
      <c r="H52" s="14">
        <v>0</v>
      </c>
      <c r="I52" s="14">
        <v>5</v>
      </c>
      <c r="J52" s="13">
        <f t="shared" si="3"/>
        <v>0</v>
      </c>
      <c r="K52" s="15" t="str">
        <f t="shared" si="4"/>
        <v>Attenzione valore mancante</v>
      </c>
      <c r="L52" s="16"/>
      <c r="M52" s="8"/>
    </row>
    <row r="53" spans="2:13" ht="13.5" thickBot="1" x14ac:dyDescent="0.25">
      <c r="B53" s="11">
        <v>48</v>
      </c>
      <c r="C53" s="12" t="s">
        <v>51</v>
      </c>
      <c r="D53" s="13">
        <v>37.19</v>
      </c>
      <c r="E53" s="5"/>
      <c r="F53" s="13">
        <f t="shared" si="1"/>
        <v>0</v>
      </c>
      <c r="G53" s="13">
        <f t="shared" si="2"/>
        <v>0</v>
      </c>
      <c r="H53" s="14">
        <v>0</v>
      </c>
      <c r="I53" s="14">
        <v>1</v>
      </c>
      <c r="J53" s="13">
        <f t="shared" si="3"/>
        <v>0</v>
      </c>
      <c r="K53" s="15" t="str">
        <f t="shared" si="4"/>
        <v>Attenzione valore mancante</v>
      </c>
      <c r="L53" s="16"/>
      <c r="M53" s="8"/>
    </row>
    <row r="54" spans="2:13" ht="13.5" thickBot="1" x14ac:dyDescent="0.25">
      <c r="B54" s="11">
        <v>49</v>
      </c>
      <c r="C54" s="12" t="s">
        <v>52</v>
      </c>
      <c r="D54" s="13">
        <v>64.349999999999994</v>
      </c>
      <c r="E54" s="5"/>
      <c r="F54" s="13">
        <f t="shared" si="1"/>
        <v>0</v>
      </c>
      <c r="G54" s="13">
        <f t="shared" si="2"/>
        <v>0</v>
      </c>
      <c r="H54" s="14">
        <v>1</v>
      </c>
      <c r="I54" s="14">
        <v>6</v>
      </c>
      <c r="J54" s="13">
        <f t="shared" si="3"/>
        <v>0</v>
      </c>
      <c r="K54" s="15" t="str">
        <f t="shared" si="4"/>
        <v>Attenzione valore mancante</v>
      </c>
      <c r="L54" s="16"/>
      <c r="M54" s="8"/>
    </row>
    <row r="55" spans="2:13" ht="13.5" thickBot="1" x14ac:dyDescent="0.25">
      <c r="B55" s="11">
        <v>50</v>
      </c>
      <c r="C55" s="12" t="s">
        <v>53</v>
      </c>
      <c r="D55" s="13">
        <v>116.5</v>
      </c>
      <c r="E55" s="5"/>
      <c r="F55" s="13">
        <f t="shared" si="1"/>
        <v>0</v>
      </c>
      <c r="G55" s="13">
        <f t="shared" si="2"/>
        <v>0</v>
      </c>
      <c r="H55" s="14">
        <v>0</v>
      </c>
      <c r="I55" s="14">
        <v>7</v>
      </c>
      <c r="J55" s="13">
        <f t="shared" si="3"/>
        <v>0</v>
      </c>
      <c r="K55" s="15" t="str">
        <f t="shared" si="4"/>
        <v>Attenzione valore mancante</v>
      </c>
      <c r="L55" s="16"/>
      <c r="M55" s="8"/>
    </row>
    <row r="56" spans="2:13" ht="13.5" thickBot="1" x14ac:dyDescent="0.25">
      <c r="B56" s="11">
        <v>51</v>
      </c>
      <c r="C56" s="12" t="s">
        <v>54</v>
      </c>
      <c r="D56" s="13">
        <v>90.35</v>
      </c>
      <c r="E56" s="5"/>
      <c r="F56" s="13">
        <f t="shared" si="1"/>
        <v>0</v>
      </c>
      <c r="G56" s="13">
        <f t="shared" si="2"/>
        <v>0</v>
      </c>
      <c r="H56" s="14">
        <v>0</v>
      </c>
      <c r="I56" s="14">
        <v>15</v>
      </c>
      <c r="J56" s="13">
        <f t="shared" si="3"/>
        <v>0</v>
      </c>
      <c r="K56" s="15" t="str">
        <f t="shared" si="4"/>
        <v>Attenzione valore mancante</v>
      </c>
      <c r="L56" s="16"/>
      <c r="M56" s="8"/>
    </row>
    <row r="57" spans="2:13" ht="13.5" thickBot="1" x14ac:dyDescent="0.25">
      <c r="B57" s="11">
        <v>52</v>
      </c>
      <c r="C57" s="12" t="s">
        <v>55</v>
      </c>
      <c r="D57" s="13">
        <v>91</v>
      </c>
      <c r="E57" s="5"/>
      <c r="F57" s="13">
        <f t="shared" si="1"/>
        <v>0</v>
      </c>
      <c r="G57" s="13">
        <f t="shared" si="2"/>
        <v>0</v>
      </c>
      <c r="H57" s="14">
        <v>3</v>
      </c>
      <c r="I57" s="14">
        <v>0</v>
      </c>
      <c r="J57" s="13">
        <f t="shared" si="3"/>
        <v>0</v>
      </c>
      <c r="K57" s="15" t="str">
        <f t="shared" si="4"/>
        <v>Attenzione valore mancante</v>
      </c>
      <c r="L57" s="16"/>
      <c r="M57" s="8"/>
    </row>
    <row r="58" spans="2:13" ht="13.5" thickBot="1" x14ac:dyDescent="0.25">
      <c r="B58" s="11">
        <v>53</v>
      </c>
      <c r="C58" s="12" t="s">
        <v>56</v>
      </c>
      <c r="D58" s="13">
        <v>130</v>
      </c>
      <c r="E58" s="5"/>
      <c r="F58" s="13">
        <f t="shared" si="1"/>
        <v>0</v>
      </c>
      <c r="G58" s="13">
        <f t="shared" si="2"/>
        <v>0</v>
      </c>
      <c r="H58" s="14">
        <v>3</v>
      </c>
      <c r="I58" s="14">
        <v>0</v>
      </c>
      <c r="J58" s="13">
        <f t="shared" si="3"/>
        <v>0</v>
      </c>
      <c r="K58" s="15" t="str">
        <f t="shared" si="4"/>
        <v>Attenzione valore mancante</v>
      </c>
      <c r="L58" s="16"/>
      <c r="M58" s="8"/>
    </row>
    <row r="59" spans="2:13" ht="13.5" thickBot="1" x14ac:dyDescent="0.25">
      <c r="B59" s="11">
        <v>54</v>
      </c>
      <c r="C59" s="12" t="s">
        <v>57</v>
      </c>
      <c r="D59" s="13">
        <v>195</v>
      </c>
      <c r="E59" s="5"/>
      <c r="F59" s="13">
        <f t="shared" si="1"/>
        <v>0</v>
      </c>
      <c r="G59" s="13">
        <f t="shared" si="2"/>
        <v>0</v>
      </c>
      <c r="H59" s="14">
        <v>5</v>
      </c>
      <c r="I59" s="14">
        <v>0</v>
      </c>
      <c r="J59" s="13">
        <f t="shared" si="3"/>
        <v>0</v>
      </c>
      <c r="K59" s="15" t="str">
        <f t="shared" si="4"/>
        <v>Attenzione valore mancante</v>
      </c>
      <c r="L59" s="16"/>
      <c r="M59" s="8"/>
    </row>
    <row r="60" spans="2:13" s="8" customFormat="1" ht="15.95" customHeight="1" thickBot="1" x14ac:dyDescent="0.25">
      <c r="B60" s="27" t="s">
        <v>58</v>
      </c>
      <c r="C60" s="28"/>
      <c r="D60" s="28"/>
      <c r="E60" s="28"/>
      <c r="F60" s="28"/>
      <c r="G60" s="29"/>
      <c r="H60" s="17">
        <f>(SUM(J6:J59)*36)</f>
        <v>0</v>
      </c>
      <c r="I60" s="15"/>
      <c r="J60" s="18"/>
    </row>
    <row r="61" spans="2:13" s="8" customFormat="1" ht="13.5" thickBot="1" x14ac:dyDescent="0.25">
      <c r="H61" s="16"/>
      <c r="I61" s="16"/>
      <c r="J61" s="18"/>
    </row>
    <row r="62" spans="2:13" s="8" customFormat="1" ht="13.5" thickBot="1" x14ac:dyDescent="0.25">
      <c r="B62" s="32" t="s">
        <v>68</v>
      </c>
      <c r="C62" s="33"/>
      <c r="D62" s="33"/>
      <c r="E62" s="33"/>
      <c r="F62" s="33"/>
      <c r="G62" s="33"/>
      <c r="H62" s="34"/>
      <c r="I62" s="16"/>
      <c r="J62" s="18"/>
    </row>
    <row r="63" spans="2:13" ht="51.75" thickBot="1" x14ac:dyDescent="0.25">
      <c r="B63" s="9" t="s">
        <v>0</v>
      </c>
      <c r="C63" s="9" t="s">
        <v>59</v>
      </c>
      <c r="D63" s="9" t="s">
        <v>60</v>
      </c>
      <c r="E63" s="4" t="s">
        <v>61</v>
      </c>
      <c r="F63" s="9" t="s">
        <v>75</v>
      </c>
      <c r="G63" s="9" t="s">
        <v>76</v>
      </c>
      <c r="H63" s="9" t="s">
        <v>77</v>
      </c>
      <c r="I63" s="8"/>
      <c r="J63" s="19"/>
    </row>
    <row r="64" spans="2:13" ht="26.25" thickBot="1" x14ac:dyDescent="0.25">
      <c r="B64" s="11">
        <f>+B59+1</f>
        <v>55</v>
      </c>
      <c r="C64" s="20" t="s">
        <v>62</v>
      </c>
      <c r="D64" s="13">
        <v>157</v>
      </c>
      <c r="E64" s="6"/>
      <c r="F64" s="13">
        <f>TRUNC(E64,2)</f>
        <v>0</v>
      </c>
      <c r="G64" s="21">
        <v>630</v>
      </c>
      <c r="H64" s="13">
        <f>F64*G64</f>
        <v>0</v>
      </c>
      <c r="I64" s="15" t="str">
        <f>IF(E64="","Attenzione valore mancante",IF(F64&gt;D64,"Attenzione superata la BdA",""))</f>
        <v>Attenzione valore mancante</v>
      </c>
      <c r="J64" s="8"/>
    </row>
    <row r="65" spans="2:10" ht="26.25" thickBot="1" x14ac:dyDescent="0.25">
      <c r="B65" s="11">
        <f>+B64+1</f>
        <v>56</v>
      </c>
      <c r="C65" s="22" t="s">
        <v>63</v>
      </c>
      <c r="D65" s="13">
        <v>320</v>
      </c>
      <c r="E65" s="6"/>
      <c r="F65" s="13">
        <f t="shared" ref="F65:F66" si="5">TRUNC(E65,2)</f>
        <v>0</v>
      </c>
      <c r="G65" s="21">
        <v>300</v>
      </c>
      <c r="H65" s="13">
        <f t="shared" ref="H65:H66" si="6">F65*G65</f>
        <v>0</v>
      </c>
      <c r="I65" s="15" t="str">
        <f t="shared" ref="I65:I66" si="7">IF(E65="","Attenzione valore mancante",IF(F65&gt;D65,"Attenzione superata la BdA",""))</f>
        <v>Attenzione valore mancante</v>
      </c>
      <c r="J65" s="8"/>
    </row>
    <row r="66" spans="2:10" ht="26.25" thickBot="1" x14ac:dyDescent="0.25">
      <c r="B66" s="23">
        <f>+B65+1</f>
        <v>57</v>
      </c>
      <c r="C66" s="24" t="s">
        <v>64</v>
      </c>
      <c r="D66" s="13">
        <v>190</v>
      </c>
      <c r="E66" s="7"/>
      <c r="F66" s="13">
        <f t="shared" si="5"/>
        <v>0</v>
      </c>
      <c r="G66" s="25">
        <v>150</v>
      </c>
      <c r="H66" s="13">
        <f t="shared" si="6"/>
        <v>0</v>
      </c>
      <c r="I66" s="15" t="str">
        <f t="shared" si="7"/>
        <v>Attenzione valore mancante</v>
      </c>
      <c r="J66" s="8"/>
    </row>
    <row r="67" spans="2:10" s="8" customFormat="1" ht="15.6" customHeight="1" thickBot="1" x14ac:dyDescent="0.25">
      <c r="B67" s="27" t="s">
        <v>65</v>
      </c>
      <c r="C67" s="28"/>
      <c r="D67" s="28"/>
      <c r="E67" s="28"/>
      <c r="F67" s="29"/>
      <c r="G67" s="17">
        <f>SUM(H64:H66)</f>
        <v>0</v>
      </c>
    </row>
    <row r="68" spans="2:10" s="8" customFormat="1" ht="13.5" thickBot="1" x14ac:dyDescent="0.25"/>
    <row r="69" spans="2:10" s="8" customFormat="1" ht="13.5" thickBot="1" x14ac:dyDescent="0.25">
      <c r="B69" s="32" t="s">
        <v>69</v>
      </c>
      <c r="C69" s="33"/>
      <c r="D69" s="33"/>
      <c r="E69" s="33"/>
      <c r="F69" s="33"/>
      <c r="G69" s="34"/>
      <c r="H69" s="16"/>
      <c r="I69" s="16"/>
      <c r="J69" s="18"/>
    </row>
    <row r="70" spans="2:10" s="8" customFormat="1" ht="15.6" customHeight="1" thickBot="1" x14ac:dyDescent="0.25">
      <c r="B70" s="30" t="s">
        <v>66</v>
      </c>
      <c r="C70" s="31"/>
      <c r="D70" s="31"/>
      <c r="E70" s="31"/>
      <c r="F70" s="31"/>
      <c r="G70" s="17">
        <f>H60+G67</f>
        <v>0</v>
      </c>
      <c r="H70" s="15" t="str">
        <f>IF(G70&gt;3059002.92,"Attenzione valore supreiore alla base d'asta","")</f>
        <v/>
      </c>
    </row>
    <row r="71" spans="2:10" s="8" customFormat="1" x14ac:dyDescent="0.2"/>
  </sheetData>
  <sheetProtection sheet="1" objects="1" scenarios="1"/>
  <mergeCells count="7">
    <mergeCell ref="C2:I2"/>
    <mergeCell ref="B60:G60"/>
    <mergeCell ref="B67:F67"/>
    <mergeCell ref="B70:F70"/>
    <mergeCell ref="B69:G69"/>
    <mergeCell ref="B62:H62"/>
    <mergeCell ref="B4:J4"/>
  </mergeCells>
  <pageMargins left="0.7" right="0.7" top="0.75" bottom="0.75" header="0.3" footer="0.3"/>
  <pageSetup paperSize="9" scale="4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offerta economica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2023-06-26T15:46:24Z</dcterms:created>
  <dcterms:modified xsi:type="dcterms:W3CDTF">2023-06-26T15:47:41Z</dcterms:modified>
  <cp:category/>
  <cp:contentStatus/>
</cp:coreProperties>
</file>