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valerio.luzzi\Desktop\Consip\ID 2548_AQ PULIZIA SSN2\Chiarimenti\"/>
    </mc:Choice>
  </mc:AlternateContent>
  <bookViews>
    <workbookView xWindow="0" yWindow="0" windowWidth="28800" windowHeight="11863" tabRatio="801" firstSheet="1" activeTab="1"/>
  </bookViews>
  <sheets>
    <sheet name="appoggio" sheetId="1" state="hidden" r:id="rId1"/>
    <sheet name="Copertina" sheetId="24" r:id="rId2"/>
    <sheet name="Istruzioni per la compilazione" sheetId="5" r:id="rId3"/>
    <sheet name="AB_AAR" sheetId="6" r:id="rId4"/>
    <sheet name="AB_AR" sheetId="7" r:id="rId5"/>
    <sheet name="AB_MR" sheetId="8" r:id="rId6"/>
    <sheet name="AB_BR" sheetId="9" r:id="rId7"/>
    <sheet name="AB_AE" sheetId="10" r:id="rId8"/>
    <sheet name="ARP_MQ" sheetId="11" r:id="rId9"/>
    <sheet name="ARP_PT" sheetId="12" r:id="rId10"/>
    <sheet name="ARP_RH" sheetId="13" r:id="rId11"/>
    <sheet name="PRO" sheetId="15" r:id="rId12"/>
    <sheet name="ARNP_MQ" sheetId="17" r:id="rId13"/>
    <sheet name="ARNP_PT" sheetId="19" r:id="rId14"/>
    <sheet name="ARNP_RH" sheetId="20" r:id="rId15"/>
    <sheet name="PRR" sheetId="22" r:id="rId16"/>
    <sheet name="LR" sheetId="23" r:id="rId17"/>
    <sheet name="Riepilogo Ricavi Costi e Utile" sheetId="14" r:id="rId18"/>
    <sheet name="Dettaglio costi del lavoro" sheetId="25" r:id="rId19"/>
  </sheets>
  <externalReferences>
    <externalReference r:id="rId20"/>
  </externalReferences>
  <definedNames>
    <definedName name="aa">#REF!</definedName>
    <definedName name="base_asta" localSheetId="13">#REF!</definedName>
    <definedName name="base_asta" localSheetId="14">#REF!</definedName>
    <definedName name="base_asta" localSheetId="11">#REF!</definedName>
    <definedName name="base_asta" localSheetId="17">#REF!</definedName>
    <definedName name="base_asta">#REF!</definedName>
    <definedName name="CANMESE" localSheetId="13">#REF!</definedName>
    <definedName name="CANMESE" localSheetId="14">#REF!</definedName>
    <definedName name="CANMESE" localSheetId="11">#REF!</definedName>
    <definedName name="CANMESE" localSheetId="17">#REF!</definedName>
    <definedName name="CANMESE">#REF!</definedName>
    <definedName name="canonemese" localSheetId="13">#REF!</definedName>
    <definedName name="canonemese" localSheetId="14">#REF!</definedName>
    <definedName name="canonemese" localSheetId="11">#REF!</definedName>
    <definedName name="canonemese" localSheetId="17">#REF!</definedName>
    <definedName name="canonemese">#REF!</definedName>
    <definedName name="COM" localSheetId="13">#REF!</definedName>
    <definedName name="COM" localSheetId="14">#REF!</definedName>
    <definedName name="COM" localSheetId="11">#REF!</definedName>
    <definedName name="COM" localSheetId="17">#REF!</definedName>
    <definedName name="COM">#REF!</definedName>
    <definedName name="comun" localSheetId="13">#REF!</definedName>
    <definedName name="comun" localSheetId="14">#REF!</definedName>
    <definedName name="comun" localSheetId="11">#REF!</definedName>
    <definedName name="comun" localSheetId="17">#REF!</definedName>
    <definedName name="comun">#REF!</definedName>
    <definedName name="Comuni" localSheetId="13">#REF!</definedName>
    <definedName name="Comuni" localSheetId="14">#REF!</definedName>
    <definedName name="Comuni" localSheetId="11">#REF!</definedName>
    <definedName name="Comuni" localSheetId="17">#REF!</definedName>
    <definedName name="Comuni">#REF!</definedName>
    <definedName name="dd" localSheetId="13">#REF!</definedName>
    <definedName name="dd" localSheetId="14">#REF!</definedName>
    <definedName name="dd">#REF!</definedName>
    <definedName name="deeeeeeeeeeeeeee" localSheetId="13">#REF!</definedName>
    <definedName name="deeeeeeeeeeeeeee" localSheetId="14">#REF!</definedName>
    <definedName name="deeeeeeeeeeeeeee">#REF!</definedName>
    <definedName name="eeee" localSheetId="13">#REF!</definedName>
    <definedName name="eeee" localSheetId="14">#REF!</definedName>
    <definedName name="eeee">#REF!</definedName>
    <definedName name="mq_gg" localSheetId="13">#REF!</definedName>
    <definedName name="mq_gg" localSheetId="14">#REF!</definedName>
    <definedName name="mq_gg" localSheetId="11">#REF!</definedName>
    <definedName name="mq_gg" localSheetId="17">#REF!</definedName>
    <definedName name="mq_gg">#REF!</definedName>
    <definedName name="ore_lu_ve" localSheetId="13">#REF!</definedName>
    <definedName name="ore_lu_ve" localSheetId="14">#REF!</definedName>
    <definedName name="ore_lu_ve" localSheetId="11">#REF!</definedName>
    <definedName name="ore_lu_ve" localSheetId="17">#REF!</definedName>
    <definedName name="ore_lu_ve">#REF!</definedName>
    <definedName name="oremese" localSheetId="13">#REF!</definedName>
    <definedName name="oremese" localSheetId="14">#REF!</definedName>
    <definedName name="oremese" localSheetId="11">#REF!</definedName>
    <definedName name="oremese" localSheetId="17">#REF!</definedName>
    <definedName name="oremese">#REF!</definedName>
    <definedName name="Print_Area_0" localSheetId="13">#REF!</definedName>
    <definedName name="Print_Area_0" localSheetId="14">#REF!</definedName>
    <definedName name="Print_Area_0" localSheetId="11">#REF!</definedName>
    <definedName name="Print_Area_0" localSheetId="17">#REF!</definedName>
    <definedName name="Print_Area_0">#REF!</definedName>
    <definedName name="Print_Area_1" localSheetId="13">#REF!</definedName>
    <definedName name="Print_Area_1" localSheetId="14">#REF!</definedName>
    <definedName name="Print_Area_1" localSheetId="11">#REF!</definedName>
    <definedName name="Print_Area_1" localSheetId="17">#REF!</definedName>
    <definedName name="Print_Area_1">#REF!</definedName>
    <definedName name="Print_Area_2" localSheetId="13">#REF!</definedName>
    <definedName name="Print_Area_2" localSheetId="14">#REF!</definedName>
    <definedName name="Print_Area_2" localSheetId="11">#REF!</definedName>
    <definedName name="Print_Area_2" localSheetId="17">#REF!</definedName>
    <definedName name="Print_Area_2">#REF!</definedName>
    <definedName name="Print_Area_4" localSheetId="13">#REF!</definedName>
    <definedName name="Print_Area_4" localSheetId="14">#REF!</definedName>
    <definedName name="Print_Area_4" localSheetId="11">#REF!</definedName>
    <definedName name="Print_Area_4" localSheetId="17">#REF!</definedName>
    <definedName name="Print_Area_4">#REF!</definedName>
    <definedName name="Print_Area_5" localSheetId="13">#REF!</definedName>
    <definedName name="Print_Area_5" localSheetId="14">#REF!</definedName>
    <definedName name="Print_Area_5" localSheetId="11">#REF!</definedName>
    <definedName name="Print_Area_5" localSheetId="17">#REF!</definedName>
    <definedName name="Print_Area_5">#REF!</definedName>
    <definedName name="Print_Area_6" localSheetId="13">#REF!</definedName>
    <definedName name="Print_Area_6" localSheetId="14">#REF!</definedName>
    <definedName name="Print_Area_6" localSheetId="11">#REF!</definedName>
    <definedName name="Print_Area_6" localSheetId="17">#REF!</definedName>
    <definedName name="Print_Area_6">#REF!</definedName>
    <definedName name="Print_Area_7" localSheetId="13">#REF!</definedName>
    <definedName name="Print_Area_7" localSheetId="14">#REF!</definedName>
    <definedName name="Print_Area_7" localSheetId="11">#REF!</definedName>
    <definedName name="Print_Area_7" localSheetId="17">#REF!</definedName>
    <definedName name="Print_Area_7">#REF!</definedName>
    <definedName name="Print_Area_8" localSheetId="13">#REF!</definedName>
    <definedName name="Print_Area_8" localSheetId="14">#REF!</definedName>
    <definedName name="Print_Area_8" localSheetId="11">#REF!</definedName>
    <definedName name="Print_Area_8" localSheetId="17">#REF!</definedName>
    <definedName name="Print_Area_8">#REF!</definedName>
    <definedName name="tipo">[1]Foglio1!$D$1:$D$4</definedName>
    <definedName name="Tot._mq" localSheetId="13">#REF!</definedName>
    <definedName name="Tot._mq" localSheetId="14">#REF!</definedName>
    <definedName name="Tot._mq" localSheetId="11">#REF!</definedName>
    <definedName name="Tot._mq" localSheetId="17">#REF!</definedName>
    <definedName name="Tot._mq">#REF!</definedName>
    <definedName name="Tot_mq" localSheetId="13">#REF!</definedName>
    <definedName name="Tot_mq" localSheetId="14">#REF!</definedName>
    <definedName name="Tot_mq" localSheetId="11">#REF!</definedName>
    <definedName name="Tot_mq" localSheetId="17">#REF!</definedName>
    <definedName name="Tot_mq">#REF!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7" i="25" l="1"/>
  <c r="E17" i="25"/>
  <c r="C17" i="25"/>
  <c r="U27" i="17"/>
  <c r="T27" i="17"/>
  <c r="S27" i="17"/>
  <c r="R27" i="17"/>
  <c r="Q27" i="17"/>
  <c r="J27" i="17"/>
  <c r="K27" i="17"/>
  <c r="I27" i="17"/>
  <c r="K27" i="11"/>
  <c r="J27" i="11"/>
  <c r="I27" i="11"/>
  <c r="H21" i="11" l="1"/>
  <c r="H22" i="11"/>
  <c r="H23" i="11"/>
  <c r="H24" i="11"/>
  <c r="H25" i="11"/>
  <c r="H14" i="11"/>
  <c r="H15" i="11"/>
  <c r="H16" i="11"/>
  <c r="H17" i="11"/>
  <c r="H18" i="11"/>
  <c r="H19" i="11"/>
  <c r="H20" i="11"/>
  <c r="C12" i="25" l="1"/>
  <c r="D12" i="25"/>
  <c r="E12" i="25"/>
  <c r="E30" i="25"/>
  <c r="E31" i="25" s="1"/>
  <c r="E32" i="25" s="1"/>
  <c r="E33" i="25" s="1"/>
  <c r="C21" i="25"/>
  <c r="D21" i="25"/>
  <c r="D30" i="25" s="1"/>
  <c r="D31" i="25" s="1"/>
  <c r="D32" i="25" s="1"/>
  <c r="D33" i="25" s="1"/>
  <c r="E21" i="25"/>
  <c r="C28" i="25"/>
  <c r="D28" i="25"/>
  <c r="E28" i="25"/>
  <c r="C46" i="25"/>
  <c r="D46" i="25"/>
  <c r="E46" i="25"/>
  <c r="C47" i="25"/>
  <c r="D47" i="25"/>
  <c r="E47" i="25"/>
  <c r="C30" i="25" l="1"/>
  <c r="C31" i="25" s="1"/>
  <c r="C32" i="25" s="1"/>
  <c r="C33" i="25" s="1"/>
  <c r="X75" i="6"/>
  <c r="X74" i="6"/>
  <c r="X73" i="6"/>
  <c r="X72" i="6"/>
  <c r="X71" i="6"/>
  <c r="X70" i="6"/>
  <c r="X69" i="6"/>
  <c r="X68" i="6"/>
  <c r="X67" i="6"/>
  <c r="X66" i="6"/>
  <c r="X65" i="6"/>
  <c r="X64" i="6"/>
  <c r="X63" i="6"/>
  <c r="X62" i="6"/>
  <c r="X61" i="6"/>
  <c r="X60" i="6"/>
  <c r="X59" i="6"/>
  <c r="X58" i="6"/>
  <c r="X57" i="6"/>
  <c r="X56" i="6"/>
  <c r="X55" i="6"/>
  <c r="X54" i="6"/>
  <c r="X53" i="6"/>
  <c r="X52" i="6"/>
  <c r="X51" i="6"/>
  <c r="X50" i="6"/>
  <c r="X49" i="6"/>
  <c r="X48" i="6"/>
  <c r="X47" i="6"/>
  <c r="X46" i="6"/>
  <c r="X45" i="6"/>
  <c r="X44" i="6"/>
  <c r="X43" i="6"/>
  <c r="X42" i="6"/>
  <c r="X41" i="6"/>
  <c r="X40" i="6"/>
  <c r="X39" i="6"/>
  <c r="X38" i="6"/>
  <c r="X36" i="6"/>
  <c r="X35" i="6"/>
  <c r="X34" i="6"/>
  <c r="X33" i="6"/>
  <c r="X32" i="6"/>
  <c r="X31" i="6"/>
  <c r="X30" i="6"/>
  <c r="X29" i="6"/>
  <c r="X28" i="6"/>
  <c r="X27" i="6"/>
  <c r="X26" i="6"/>
  <c r="X25" i="6"/>
  <c r="X24" i="6"/>
  <c r="X23" i="6"/>
  <c r="Q19" i="20" l="1"/>
  <c r="S19" i="20" s="1"/>
  <c r="O19" i="20"/>
  <c r="P19" i="20" s="1"/>
  <c r="R19" i="20" s="1"/>
  <c r="K19" i="20"/>
  <c r="I19" i="20" s="1"/>
  <c r="J19" i="20" s="1"/>
  <c r="H19" i="20"/>
  <c r="Q18" i="20"/>
  <c r="S18" i="20" s="1"/>
  <c r="H18" i="20"/>
  <c r="K18" i="20" s="1"/>
  <c r="I18" i="20" s="1"/>
  <c r="J18" i="20" s="1"/>
  <c r="S20" i="20"/>
  <c r="Q20" i="20"/>
  <c r="O20" i="20"/>
  <c r="P20" i="20" s="1"/>
  <c r="R20" i="20" s="1"/>
  <c r="H20" i="20"/>
  <c r="K20" i="20" s="1"/>
  <c r="I20" i="20" s="1"/>
  <c r="J20" i="20" s="1"/>
  <c r="O20" i="13"/>
  <c r="Q20" i="13" s="1"/>
  <c r="S20" i="13" s="1"/>
  <c r="H20" i="13"/>
  <c r="I20" i="13" s="1"/>
  <c r="O19" i="13"/>
  <c r="Q19" i="13" s="1"/>
  <c r="S19" i="13" s="1"/>
  <c r="H19" i="13"/>
  <c r="I19" i="13" s="1"/>
  <c r="O18" i="13"/>
  <c r="Q18" i="13" s="1"/>
  <c r="S18" i="13" s="1"/>
  <c r="H18" i="13"/>
  <c r="I18" i="13" s="1"/>
  <c r="O18" i="20" l="1"/>
  <c r="P18" i="20" s="1"/>
  <c r="R18" i="20" s="1"/>
  <c r="K20" i="13"/>
  <c r="J20" i="13"/>
  <c r="P20" i="13"/>
  <c r="R20" i="13" s="1"/>
  <c r="J19" i="13"/>
  <c r="K19" i="13"/>
  <c r="P19" i="13"/>
  <c r="R19" i="13" s="1"/>
  <c r="J18" i="13"/>
  <c r="K18" i="13"/>
  <c r="P18" i="13"/>
  <c r="R18" i="13" s="1"/>
  <c r="H26" i="19"/>
  <c r="K26" i="19" s="1"/>
  <c r="I26" i="19" s="1"/>
  <c r="J26" i="19" s="1"/>
  <c r="H27" i="19"/>
  <c r="H28" i="19"/>
  <c r="H29" i="19"/>
  <c r="H30" i="19"/>
  <c r="H31" i="19"/>
  <c r="K31" i="19" s="1"/>
  <c r="I31" i="19" s="1"/>
  <c r="J31" i="19" s="1"/>
  <c r="H32" i="19"/>
  <c r="H33" i="19"/>
  <c r="K33" i="19" s="1"/>
  <c r="I33" i="19" s="1"/>
  <c r="J33" i="19" s="1"/>
  <c r="H34" i="19"/>
  <c r="K34" i="19" s="1"/>
  <c r="I34" i="19" s="1"/>
  <c r="J34" i="19" s="1"/>
  <c r="H35" i="19"/>
  <c r="H36" i="19"/>
  <c r="H37" i="19"/>
  <c r="H38" i="19"/>
  <c r="H39" i="19"/>
  <c r="H40" i="19"/>
  <c r="H41" i="19"/>
  <c r="H42" i="19"/>
  <c r="H43" i="19"/>
  <c r="H44" i="19"/>
  <c r="H45" i="19"/>
  <c r="H46" i="19"/>
  <c r="H47" i="19"/>
  <c r="H48" i="19"/>
  <c r="H49" i="19"/>
  <c r="H25" i="19"/>
  <c r="K25" i="19" s="1"/>
  <c r="I25" i="19" s="1"/>
  <c r="J25" i="19" s="1"/>
  <c r="K27" i="19"/>
  <c r="I27" i="19" s="1"/>
  <c r="J27" i="19" s="1"/>
  <c r="K28" i="19"/>
  <c r="I28" i="19" s="1"/>
  <c r="J28" i="19" s="1"/>
  <c r="K29" i="19"/>
  <c r="I29" i="19" s="1"/>
  <c r="J29" i="19" s="1"/>
  <c r="K30" i="19"/>
  <c r="I30" i="19" s="1"/>
  <c r="J30" i="19" s="1"/>
  <c r="K32" i="19"/>
  <c r="I32" i="19" s="1"/>
  <c r="J32" i="19" s="1"/>
  <c r="H24" i="12"/>
  <c r="H25" i="12"/>
  <c r="H26" i="12"/>
  <c r="H27" i="12"/>
  <c r="I27" i="12" s="1"/>
  <c r="H28" i="12"/>
  <c r="H29" i="12"/>
  <c r="H30" i="12"/>
  <c r="I30" i="12" s="1"/>
  <c r="H31" i="12"/>
  <c r="I31" i="12" s="1"/>
  <c r="H26" i="17"/>
  <c r="K26" i="17" s="1"/>
  <c r="I26" i="17" s="1"/>
  <c r="J26" i="17" s="1"/>
  <c r="H25" i="17"/>
  <c r="H24" i="17"/>
  <c r="H23" i="17"/>
  <c r="H22" i="17"/>
  <c r="K22" i="17" s="1"/>
  <c r="I22" i="17" s="1"/>
  <c r="J22" i="17" s="1"/>
  <c r="H21" i="17"/>
  <c r="H20" i="17"/>
  <c r="H19" i="17"/>
  <c r="K19" i="17" s="1"/>
  <c r="I19" i="17" s="1"/>
  <c r="J19" i="17" s="1"/>
  <c r="H18" i="17"/>
  <c r="K18" i="17" s="1"/>
  <c r="I18" i="17" s="1"/>
  <c r="J18" i="17" s="1"/>
  <c r="H17" i="17"/>
  <c r="K17" i="17" s="1"/>
  <c r="I17" i="17" s="1"/>
  <c r="J17" i="17" s="1"/>
  <c r="H16" i="17"/>
  <c r="H15" i="17"/>
  <c r="H14" i="17"/>
  <c r="K14" i="17" s="1"/>
  <c r="I14" i="17" s="1"/>
  <c r="J14" i="17" s="1"/>
  <c r="H13" i="17"/>
  <c r="K13" i="17" s="1"/>
  <c r="I13" i="17" s="1"/>
  <c r="J13" i="17" s="1"/>
  <c r="H12" i="17"/>
  <c r="H11" i="17"/>
  <c r="K11" i="17" s="1"/>
  <c r="I11" i="17" s="1"/>
  <c r="J11" i="17" s="1"/>
  <c r="H10" i="17"/>
  <c r="H9" i="17"/>
  <c r="H8" i="17"/>
  <c r="H7" i="17"/>
  <c r="H6" i="17"/>
  <c r="K12" i="17"/>
  <c r="I12" i="17" s="1"/>
  <c r="J12" i="17" s="1"/>
  <c r="K15" i="17"/>
  <c r="I15" i="17" s="1"/>
  <c r="J15" i="17" s="1"/>
  <c r="K16" i="17"/>
  <c r="I16" i="17" s="1"/>
  <c r="J16" i="17" s="1"/>
  <c r="K21" i="17"/>
  <c r="I21" i="17" s="1"/>
  <c r="J21" i="17" s="1"/>
  <c r="K23" i="17"/>
  <c r="I23" i="17" s="1"/>
  <c r="J23" i="17" s="1"/>
  <c r="K24" i="17"/>
  <c r="I24" i="17" s="1"/>
  <c r="J24" i="17" s="1"/>
  <c r="K25" i="17"/>
  <c r="I25" i="17" s="1"/>
  <c r="J25" i="17" s="1"/>
  <c r="K20" i="17"/>
  <c r="I20" i="17" s="1"/>
  <c r="J20" i="17" s="1"/>
  <c r="Q16" i="12"/>
  <c r="S16" i="12" s="1"/>
  <c r="U16" i="12" s="1"/>
  <c r="R16" i="12"/>
  <c r="T16" i="12" s="1"/>
  <c r="Q17" i="12"/>
  <c r="R17" i="12" s="1"/>
  <c r="T17" i="12" s="1"/>
  <c r="Q18" i="12"/>
  <c r="R18" i="12" s="1"/>
  <c r="T18" i="12" s="1"/>
  <c r="Q19" i="12"/>
  <c r="R19" i="12" s="1"/>
  <c r="T19" i="12" s="1"/>
  <c r="S19" i="12"/>
  <c r="U19" i="12" s="1"/>
  <c r="Q20" i="12"/>
  <c r="S20" i="12" s="1"/>
  <c r="U20" i="12" s="1"/>
  <c r="R20" i="12"/>
  <c r="T20" i="12" s="1"/>
  <c r="Q21" i="12"/>
  <c r="R21" i="12" s="1"/>
  <c r="T21" i="12" s="1"/>
  <c r="Q22" i="12"/>
  <c r="R22" i="12"/>
  <c r="S22" i="12"/>
  <c r="U22" i="12" s="1"/>
  <c r="T22" i="12"/>
  <c r="Q23" i="12"/>
  <c r="R23" i="12"/>
  <c r="T23" i="12" s="1"/>
  <c r="S23" i="12"/>
  <c r="U23" i="12" s="1"/>
  <c r="Q24" i="12"/>
  <c r="S24" i="12" s="1"/>
  <c r="U24" i="12" s="1"/>
  <c r="R24" i="12"/>
  <c r="T24" i="12" s="1"/>
  <c r="Q25" i="12"/>
  <c r="R25" i="12" s="1"/>
  <c r="T25" i="12" s="1"/>
  <c r="S25" i="12"/>
  <c r="U25" i="12" s="1"/>
  <c r="Q26" i="12"/>
  <c r="R26" i="12" s="1"/>
  <c r="T26" i="12" s="1"/>
  <c r="S26" i="12"/>
  <c r="U26" i="12" s="1"/>
  <c r="Q27" i="12"/>
  <c r="R27" i="12" s="1"/>
  <c r="T27" i="12" s="1"/>
  <c r="Q28" i="12"/>
  <c r="S28" i="12" s="1"/>
  <c r="U28" i="12" s="1"/>
  <c r="R28" i="12"/>
  <c r="T28" i="12"/>
  <c r="Q29" i="12"/>
  <c r="R29" i="12" s="1"/>
  <c r="T29" i="12" s="1"/>
  <c r="Q30" i="12"/>
  <c r="R30" i="12"/>
  <c r="T30" i="12" s="1"/>
  <c r="S30" i="12"/>
  <c r="U30" i="12" s="1"/>
  <c r="Q31" i="12"/>
  <c r="R31" i="12"/>
  <c r="T31" i="12" s="1"/>
  <c r="S31" i="12"/>
  <c r="U31" i="12"/>
  <c r="Q32" i="12"/>
  <c r="S32" i="12" s="1"/>
  <c r="U32" i="12" s="1"/>
  <c r="R32" i="12"/>
  <c r="T32" i="12" s="1"/>
  <c r="Q33" i="12"/>
  <c r="R33" i="12" s="1"/>
  <c r="T33" i="12" s="1"/>
  <c r="S33" i="12"/>
  <c r="U33" i="12" s="1"/>
  <c r="I24" i="12"/>
  <c r="J24" i="12" s="1"/>
  <c r="I25" i="12"/>
  <c r="J25" i="12" s="1"/>
  <c r="I26" i="12"/>
  <c r="J26" i="12" s="1"/>
  <c r="I28" i="12"/>
  <c r="J28" i="12" s="1"/>
  <c r="I29" i="12"/>
  <c r="K29" i="12" s="1"/>
  <c r="Q9" i="11"/>
  <c r="R9" i="11" s="1"/>
  <c r="T9" i="11" s="1"/>
  <c r="Q10" i="11"/>
  <c r="R10" i="11"/>
  <c r="T10" i="11" s="1"/>
  <c r="S10" i="11"/>
  <c r="U10" i="11" s="1"/>
  <c r="Q11" i="11"/>
  <c r="R11" i="11" s="1"/>
  <c r="T11" i="11" s="1"/>
  <c r="S11" i="11"/>
  <c r="U11" i="11"/>
  <c r="Q12" i="11"/>
  <c r="R12" i="11" s="1"/>
  <c r="T12" i="11" s="1"/>
  <c r="Q13" i="11"/>
  <c r="R13" i="11" s="1"/>
  <c r="T13" i="11" s="1"/>
  <c r="S13" i="11"/>
  <c r="U13" i="11" s="1"/>
  <c r="Q14" i="11"/>
  <c r="S14" i="11" s="1"/>
  <c r="U14" i="11" s="1"/>
  <c r="R14" i="11"/>
  <c r="T14" i="11" s="1"/>
  <c r="Q15" i="11"/>
  <c r="S15" i="11" s="1"/>
  <c r="U15" i="11" s="1"/>
  <c r="R15" i="11"/>
  <c r="T15" i="11" s="1"/>
  <c r="Q16" i="11"/>
  <c r="S16" i="11" s="1"/>
  <c r="U16" i="11" s="1"/>
  <c r="R16" i="11"/>
  <c r="T16" i="11"/>
  <c r="Q17" i="11"/>
  <c r="R17" i="11" s="1"/>
  <c r="T17" i="11" s="1"/>
  <c r="S17" i="11"/>
  <c r="U17" i="11" s="1"/>
  <c r="Q18" i="11"/>
  <c r="S18" i="11" s="1"/>
  <c r="U18" i="11" s="1"/>
  <c r="R18" i="11"/>
  <c r="T18" i="11" s="1"/>
  <c r="Q19" i="11"/>
  <c r="R19" i="11"/>
  <c r="T19" i="11" s="1"/>
  <c r="S19" i="11"/>
  <c r="U19" i="11" s="1"/>
  <c r="Q20" i="11"/>
  <c r="R20" i="11" s="1"/>
  <c r="T20" i="11" s="1"/>
  <c r="Q21" i="11"/>
  <c r="R21" i="11" s="1"/>
  <c r="T21" i="11" s="1"/>
  <c r="Q22" i="11"/>
  <c r="R22" i="11"/>
  <c r="S22" i="11"/>
  <c r="U22" i="11" s="1"/>
  <c r="T22" i="11"/>
  <c r="Q23" i="11"/>
  <c r="S23" i="11" s="1"/>
  <c r="U23" i="11" s="1"/>
  <c r="R23" i="11"/>
  <c r="T23" i="11" s="1"/>
  <c r="Q24" i="11"/>
  <c r="S24" i="11" s="1"/>
  <c r="U24" i="11" s="1"/>
  <c r="R24" i="11"/>
  <c r="T24" i="11" s="1"/>
  <c r="I14" i="11"/>
  <c r="J14" i="11" s="1"/>
  <c r="K14" i="11"/>
  <c r="I18" i="11"/>
  <c r="J18" i="11" s="1"/>
  <c r="I22" i="11"/>
  <c r="J22" i="11" s="1"/>
  <c r="K22" i="11"/>
  <c r="I23" i="11"/>
  <c r="K23" i="11" s="1"/>
  <c r="J23" i="11"/>
  <c r="S15" i="19"/>
  <c r="U15" i="19" s="1"/>
  <c r="S16" i="19"/>
  <c r="Q16" i="19" s="1"/>
  <c r="R16" i="19" s="1"/>
  <c r="T16" i="19" s="1"/>
  <c r="U16" i="19"/>
  <c r="S17" i="19"/>
  <c r="Q17" i="19" s="1"/>
  <c r="R17" i="19" s="1"/>
  <c r="T17" i="19" s="1"/>
  <c r="U17" i="19"/>
  <c r="S18" i="19"/>
  <c r="U18" i="19" s="1"/>
  <c r="S19" i="19"/>
  <c r="Q19" i="19" s="1"/>
  <c r="R19" i="19" s="1"/>
  <c r="T19" i="19" s="1"/>
  <c r="S20" i="19"/>
  <c r="Q20" i="19" s="1"/>
  <c r="R20" i="19" s="1"/>
  <c r="T20" i="19" s="1"/>
  <c r="U20" i="19"/>
  <c r="Q21" i="19"/>
  <c r="R21" i="19" s="1"/>
  <c r="T21" i="19" s="1"/>
  <c r="S21" i="19"/>
  <c r="U21" i="19"/>
  <c r="S22" i="19"/>
  <c r="Q22" i="19" s="1"/>
  <c r="R22" i="19" s="1"/>
  <c r="T22" i="19" s="1"/>
  <c r="S23" i="19"/>
  <c r="U23" i="19" s="1"/>
  <c r="S24" i="19"/>
  <c r="U24" i="19" s="1"/>
  <c r="S25" i="19"/>
  <c r="Q25" i="19" s="1"/>
  <c r="R25" i="19" s="1"/>
  <c r="T25" i="19" s="1"/>
  <c r="U25" i="19"/>
  <c r="S26" i="19"/>
  <c r="U26" i="19" s="1"/>
  <c r="S27" i="19"/>
  <c r="Q27" i="19" s="1"/>
  <c r="R27" i="19" s="1"/>
  <c r="T27" i="19" s="1"/>
  <c r="S28" i="19"/>
  <c r="U28" i="19" s="1"/>
  <c r="S29" i="19"/>
  <c r="Q29" i="19" s="1"/>
  <c r="R29" i="19" s="1"/>
  <c r="T29" i="19" s="1"/>
  <c r="U29" i="19"/>
  <c r="S30" i="19"/>
  <c r="Q30" i="19" s="1"/>
  <c r="R30" i="19" s="1"/>
  <c r="T30" i="19" s="1"/>
  <c r="S31" i="19"/>
  <c r="U31" i="19" s="1"/>
  <c r="Q32" i="19"/>
  <c r="R32" i="19" s="1"/>
  <c r="T32" i="19" s="1"/>
  <c r="S32" i="19"/>
  <c r="U32" i="19" s="1"/>
  <c r="S33" i="19"/>
  <c r="U33" i="19" s="1"/>
  <c r="S34" i="19"/>
  <c r="U34" i="19" s="1"/>
  <c r="S35" i="19"/>
  <c r="Q35" i="19" s="1"/>
  <c r="R35" i="19" s="1"/>
  <c r="T35" i="19" s="1"/>
  <c r="Q36" i="19"/>
  <c r="R36" i="19" s="1"/>
  <c r="T36" i="19" s="1"/>
  <c r="S36" i="19"/>
  <c r="U36" i="19" s="1"/>
  <c r="S37" i="19"/>
  <c r="U37" i="19" s="1"/>
  <c r="S38" i="19"/>
  <c r="Q38" i="19" s="1"/>
  <c r="R38" i="19" s="1"/>
  <c r="T38" i="19" s="1"/>
  <c r="S39" i="19"/>
  <c r="U39" i="19" s="1"/>
  <c r="Q40" i="19"/>
  <c r="R40" i="19" s="1"/>
  <c r="T40" i="19" s="1"/>
  <c r="S40" i="19"/>
  <c r="U40" i="19"/>
  <c r="Q41" i="19"/>
  <c r="R41" i="19" s="1"/>
  <c r="T41" i="19" s="1"/>
  <c r="S41" i="19"/>
  <c r="U41" i="19" s="1"/>
  <c r="S42" i="19"/>
  <c r="U42" i="19" s="1"/>
  <c r="S43" i="19"/>
  <c r="Q43" i="19" s="1"/>
  <c r="R43" i="19" s="1"/>
  <c r="T43" i="19" s="1"/>
  <c r="S44" i="19"/>
  <c r="Q44" i="19" s="1"/>
  <c r="R44" i="19" s="1"/>
  <c r="T44" i="19" s="1"/>
  <c r="U44" i="19"/>
  <c r="Q45" i="19"/>
  <c r="R45" i="19" s="1"/>
  <c r="T45" i="19" s="1"/>
  <c r="S45" i="19"/>
  <c r="U45" i="19" s="1"/>
  <c r="S46" i="19"/>
  <c r="Q46" i="19" s="1"/>
  <c r="R46" i="19" s="1"/>
  <c r="T46" i="19" s="1"/>
  <c r="S47" i="19"/>
  <c r="U47" i="19" s="1"/>
  <c r="S48" i="19"/>
  <c r="Q48" i="19" s="1"/>
  <c r="R48" i="19" s="1"/>
  <c r="T48" i="19" s="1"/>
  <c r="U48" i="19"/>
  <c r="S6" i="19"/>
  <c r="Q6" i="19" s="1"/>
  <c r="R6" i="19" s="1"/>
  <c r="T6" i="19" s="1"/>
  <c r="S7" i="19"/>
  <c r="U7" i="19" s="1"/>
  <c r="Q8" i="19"/>
  <c r="R8" i="19" s="1"/>
  <c r="T8" i="19" s="1"/>
  <c r="S8" i="19"/>
  <c r="U8" i="19" s="1"/>
  <c r="S9" i="19"/>
  <c r="U9" i="19" s="1"/>
  <c r="S10" i="19"/>
  <c r="U10" i="19" s="1"/>
  <c r="S11" i="19"/>
  <c r="Q11" i="19" s="1"/>
  <c r="R11" i="19" s="1"/>
  <c r="T11" i="19" s="1"/>
  <c r="Q12" i="19"/>
  <c r="R12" i="19" s="1"/>
  <c r="T12" i="19" s="1"/>
  <c r="S12" i="19"/>
  <c r="U12" i="19"/>
  <c r="Q13" i="19"/>
  <c r="R13" i="19" s="1"/>
  <c r="T13" i="19" s="1"/>
  <c r="S13" i="19"/>
  <c r="U13" i="19" s="1"/>
  <c r="S14" i="19"/>
  <c r="Q14" i="19" s="1"/>
  <c r="R14" i="19" s="1"/>
  <c r="T14" i="19" s="1"/>
  <c r="S49" i="19"/>
  <c r="U49" i="19" s="1"/>
  <c r="Q26" i="17"/>
  <c r="S26" i="17" s="1"/>
  <c r="U26" i="17" s="1"/>
  <c r="Q14" i="17"/>
  <c r="S14" i="17" s="1"/>
  <c r="U14" i="17" s="1"/>
  <c r="Q15" i="17"/>
  <c r="R15" i="17" s="1"/>
  <c r="T15" i="17" s="1"/>
  <c r="Q16" i="17"/>
  <c r="R16" i="17" s="1"/>
  <c r="T16" i="17" s="1"/>
  <c r="Q17" i="17"/>
  <c r="R17" i="17" s="1"/>
  <c r="T17" i="17" s="1"/>
  <c r="Q18" i="17"/>
  <c r="S18" i="17" s="1"/>
  <c r="U18" i="17" s="1"/>
  <c r="R18" i="17"/>
  <c r="T18" i="17" s="1"/>
  <c r="Q19" i="17"/>
  <c r="R19" i="17" s="1"/>
  <c r="T19" i="17" s="1"/>
  <c r="Q20" i="17"/>
  <c r="R20" i="17"/>
  <c r="S20" i="17"/>
  <c r="U20" i="17" s="1"/>
  <c r="T20" i="17"/>
  <c r="Q21" i="17"/>
  <c r="R21" i="17" s="1"/>
  <c r="T21" i="17" s="1"/>
  <c r="Q22" i="17"/>
  <c r="S22" i="17" s="1"/>
  <c r="U22" i="17" s="1"/>
  <c r="R22" i="17"/>
  <c r="T22" i="17" s="1"/>
  <c r="Q23" i="17"/>
  <c r="R23" i="17" s="1"/>
  <c r="T23" i="17" s="1"/>
  <c r="Q9" i="19" l="1"/>
  <c r="R9" i="19" s="1"/>
  <c r="T9" i="19" s="1"/>
  <c r="Q37" i="19"/>
  <c r="R37" i="19" s="1"/>
  <c r="T37" i="19" s="1"/>
  <c r="Q28" i="19"/>
  <c r="R28" i="19" s="1"/>
  <c r="T28" i="19" s="1"/>
  <c r="Q24" i="19"/>
  <c r="R24" i="19" s="1"/>
  <c r="T24" i="19" s="1"/>
  <c r="Q15" i="19"/>
  <c r="R15" i="19" s="1"/>
  <c r="T15" i="19" s="1"/>
  <c r="Q33" i="19"/>
  <c r="R33" i="19" s="1"/>
  <c r="T33" i="19" s="1"/>
  <c r="K26" i="12"/>
  <c r="K27" i="12"/>
  <c r="J27" i="12"/>
  <c r="S23" i="17"/>
  <c r="U23" i="17" s="1"/>
  <c r="S17" i="17"/>
  <c r="U17" i="17" s="1"/>
  <c r="R14" i="17"/>
  <c r="T14" i="17" s="1"/>
  <c r="J31" i="12"/>
  <c r="K31" i="12"/>
  <c r="K30" i="12"/>
  <c r="J30" i="12"/>
  <c r="J29" i="12"/>
  <c r="K28" i="12"/>
  <c r="K24" i="12"/>
  <c r="S17" i="12"/>
  <c r="U17" i="12" s="1"/>
  <c r="S18" i="12"/>
  <c r="U18" i="12" s="1"/>
  <c r="S29" i="12"/>
  <c r="U29" i="12" s="1"/>
  <c r="S21" i="12"/>
  <c r="U21" i="12" s="1"/>
  <c r="S27" i="12"/>
  <c r="U27" i="12" s="1"/>
  <c r="K25" i="12"/>
  <c r="S21" i="11"/>
  <c r="U21" i="11" s="1"/>
  <c r="S9" i="11"/>
  <c r="U9" i="11" s="1"/>
  <c r="S20" i="11"/>
  <c r="U20" i="11" s="1"/>
  <c r="S12" i="11"/>
  <c r="U12" i="11" s="1"/>
  <c r="K18" i="11"/>
  <c r="Q47" i="19"/>
  <c r="R47" i="19" s="1"/>
  <c r="T47" i="19" s="1"/>
  <c r="U43" i="19"/>
  <c r="Q39" i="19"/>
  <c r="R39" i="19" s="1"/>
  <c r="T39" i="19" s="1"/>
  <c r="U35" i="19"/>
  <c r="Q31" i="19"/>
  <c r="R31" i="19" s="1"/>
  <c r="T31" i="19" s="1"/>
  <c r="U27" i="19"/>
  <c r="Q23" i="19"/>
  <c r="R23" i="19" s="1"/>
  <c r="T23" i="19" s="1"/>
  <c r="U19" i="19"/>
  <c r="U46" i="19"/>
  <c r="Q42" i="19"/>
  <c r="R42" i="19" s="1"/>
  <c r="T42" i="19" s="1"/>
  <c r="U38" i="19"/>
  <c r="Q34" i="19"/>
  <c r="R34" i="19" s="1"/>
  <c r="T34" i="19" s="1"/>
  <c r="U30" i="19"/>
  <c r="Q26" i="19"/>
  <c r="R26" i="19" s="1"/>
  <c r="T26" i="19" s="1"/>
  <c r="U22" i="19"/>
  <c r="Q18" i="19"/>
  <c r="R18" i="19" s="1"/>
  <c r="T18" i="19" s="1"/>
  <c r="Q49" i="19"/>
  <c r="R49" i="19" s="1"/>
  <c r="T49" i="19" s="1"/>
  <c r="U11" i="19"/>
  <c r="Q7" i="19"/>
  <c r="R7" i="19" s="1"/>
  <c r="T7" i="19" s="1"/>
  <c r="U14" i="19"/>
  <c r="Q10" i="19"/>
  <c r="R10" i="19" s="1"/>
  <c r="T10" i="19" s="1"/>
  <c r="U6" i="19"/>
  <c r="R26" i="17"/>
  <c r="T26" i="17" s="1"/>
  <c r="S15" i="17"/>
  <c r="U15" i="17" s="1"/>
  <c r="S21" i="17"/>
  <c r="U21" i="17" s="1"/>
  <c r="S16" i="17"/>
  <c r="U16" i="17" s="1"/>
  <c r="S19" i="17"/>
  <c r="U19" i="17" s="1"/>
  <c r="H26" i="11"/>
  <c r="I26" i="11" s="1"/>
  <c r="T27" i="11"/>
  <c r="R27" i="11"/>
  <c r="Q27" i="11"/>
  <c r="Q26" i="11"/>
  <c r="R26" i="11" s="1"/>
  <c r="T26" i="11" s="1"/>
  <c r="J26" i="11" l="1"/>
  <c r="K26" i="11"/>
  <c r="S26" i="11"/>
  <c r="U26" i="11" s="1"/>
  <c r="V8" i="10"/>
  <c r="U8" i="10"/>
  <c r="V7" i="10"/>
  <c r="U7" i="10"/>
  <c r="V6" i="10"/>
  <c r="U6" i="10"/>
  <c r="V5" i="10"/>
  <c r="U5" i="10"/>
  <c r="V63" i="9"/>
  <c r="U63" i="9"/>
  <c r="V62" i="9"/>
  <c r="U62" i="9"/>
  <c r="V61" i="9"/>
  <c r="U61" i="9"/>
  <c r="V60" i="9"/>
  <c r="U60" i="9"/>
  <c r="V59" i="9"/>
  <c r="U59" i="9"/>
  <c r="V58" i="9"/>
  <c r="U58" i="9"/>
  <c r="V57" i="9"/>
  <c r="U57" i="9"/>
  <c r="V56" i="9"/>
  <c r="U56" i="9"/>
  <c r="V55" i="9"/>
  <c r="U55" i="9"/>
  <c r="V54" i="9"/>
  <c r="U54" i="9"/>
  <c r="V53" i="9"/>
  <c r="U53" i="9"/>
  <c r="V52" i="9"/>
  <c r="U52" i="9"/>
  <c r="V51" i="9"/>
  <c r="U51" i="9"/>
  <c r="V50" i="9"/>
  <c r="U50" i="9"/>
  <c r="V49" i="9"/>
  <c r="U49" i="9"/>
  <c r="V48" i="9"/>
  <c r="U48" i="9"/>
  <c r="V47" i="9"/>
  <c r="U47" i="9"/>
  <c r="V46" i="9"/>
  <c r="U46" i="9"/>
  <c r="V45" i="9"/>
  <c r="U45" i="9"/>
  <c r="V44" i="9"/>
  <c r="U44" i="9"/>
  <c r="V43" i="9"/>
  <c r="U43" i="9"/>
  <c r="V42" i="9"/>
  <c r="U42" i="9"/>
  <c r="V41" i="9"/>
  <c r="U41" i="9"/>
  <c r="V40" i="9"/>
  <c r="U40" i="9"/>
  <c r="V39" i="9"/>
  <c r="U39" i="9"/>
  <c r="V38" i="9"/>
  <c r="U38" i="9"/>
  <c r="V37" i="9"/>
  <c r="U37" i="9"/>
  <c r="V36" i="9"/>
  <c r="U36" i="9"/>
  <c r="V35" i="9"/>
  <c r="U35" i="9"/>
  <c r="V34" i="9"/>
  <c r="U34" i="9"/>
  <c r="V33" i="9"/>
  <c r="U33" i="9"/>
  <c r="V32" i="9"/>
  <c r="U32" i="9"/>
  <c r="V31" i="9"/>
  <c r="U31" i="9"/>
  <c r="V30" i="9"/>
  <c r="U30" i="9"/>
  <c r="V29" i="9"/>
  <c r="U29" i="9"/>
  <c r="V28" i="9"/>
  <c r="U28" i="9"/>
  <c r="V27" i="9"/>
  <c r="U27" i="9"/>
  <c r="V26" i="9"/>
  <c r="U26" i="9"/>
  <c r="V25" i="9"/>
  <c r="U25" i="9"/>
  <c r="V24" i="9"/>
  <c r="U24" i="9"/>
  <c r="V23" i="9"/>
  <c r="U23" i="9"/>
  <c r="V22" i="9"/>
  <c r="U22" i="9"/>
  <c r="V21" i="9"/>
  <c r="U21" i="9"/>
  <c r="V20" i="9"/>
  <c r="U20" i="9"/>
  <c r="V19" i="9"/>
  <c r="U19" i="9"/>
  <c r="V18" i="9"/>
  <c r="U18" i="9"/>
  <c r="V17" i="9"/>
  <c r="U17" i="9"/>
  <c r="V16" i="9"/>
  <c r="U16" i="9"/>
  <c r="V15" i="9"/>
  <c r="U15" i="9"/>
  <c r="V14" i="9"/>
  <c r="U14" i="9"/>
  <c r="V13" i="9"/>
  <c r="U13" i="9"/>
  <c r="V12" i="9"/>
  <c r="U12" i="9"/>
  <c r="V11" i="9"/>
  <c r="U11" i="9"/>
  <c r="V10" i="9"/>
  <c r="U10" i="9"/>
  <c r="V9" i="9"/>
  <c r="U9" i="9"/>
  <c r="V8" i="9"/>
  <c r="U8" i="9"/>
  <c r="V7" i="9"/>
  <c r="U7" i="9"/>
  <c r="V6" i="9"/>
  <c r="U6" i="9"/>
  <c r="V5" i="9"/>
  <c r="U5" i="9"/>
  <c r="V65" i="8"/>
  <c r="U65" i="8"/>
  <c r="V64" i="8"/>
  <c r="U64" i="8"/>
  <c r="V63" i="8"/>
  <c r="U63" i="8"/>
  <c r="V62" i="8"/>
  <c r="U62" i="8"/>
  <c r="V61" i="8"/>
  <c r="U61" i="8"/>
  <c r="V60" i="8"/>
  <c r="U60" i="8"/>
  <c r="V59" i="8"/>
  <c r="U59" i="8"/>
  <c r="V58" i="8"/>
  <c r="U58" i="8"/>
  <c r="V57" i="8"/>
  <c r="U57" i="8"/>
  <c r="V56" i="8"/>
  <c r="U56" i="8"/>
  <c r="V55" i="8"/>
  <c r="U55" i="8"/>
  <c r="V54" i="8"/>
  <c r="U54" i="8"/>
  <c r="V53" i="8"/>
  <c r="U53" i="8"/>
  <c r="V52" i="8"/>
  <c r="U52" i="8"/>
  <c r="V51" i="8"/>
  <c r="U51" i="8"/>
  <c r="V50" i="8"/>
  <c r="U50" i="8"/>
  <c r="V49" i="8"/>
  <c r="U49" i="8"/>
  <c r="V48" i="8"/>
  <c r="U48" i="8"/>
  <c r="V47" i="8"/>
  <c r="U47" i="8"/>
  <c r="V46" i="8"/>
  <c r="U46" i="8"/>
  <c r="V45" i="8"/>
  <c r="U45" i="8"/>
  <c r="V44" i="8"/>
  <c r="U44" i="8"/>
  <c r="V43" i="8"/>
  <c r="U43" i="8"/>
  <c r="V42" i="8"/>
  <c r="U42" i="8"/>
  <c r="V41" i="8"/>
  <c r="U41" i="8"/>
  <c r="V40" i="8"/>
  <c r="U40" i="8"/>
  <c r="V39" i="8"/>
  <c r="U39" i="8"/>
  <c r="V38" i="8"/>
  <c r="U38" i="8"/>
  <c r="V37" i="8"/>
  <c r="U37" i="8"/>
  <c r="V36" i="8"/>
  <c r="U36" i="8"/>
  <c r="V35" i="8"/>
  <c r="U35" i="8"/>
  <c r="V34" i="8"/>
  <c r="U34" i="8"/>
  <c r="V33" i="8"/>
  <c r="U33" i="8"/>
  <c r="V32" i="8"/>
  <c r="U32" i="8"/>
  <c r="V31" i="8"/>
  <c r="U31" i="8"/>
  <c r="V30" i="8"/>
  <c r="U30" i="8"/>
  <c r="V29" i="8"/>
  <c r="U29" i="8"/>
  <c r="V28" i="8"/>
  <c r="U28" i="8"/>
  <c r="V27" i="8"/>
  <c r="U27" i="8"/>
  <c r="V26" i="8"/>
  <c r="U26" i="8"/>
  <c r="V25" i="8"/>
  <c r="U25" i="8"/>
  <c r="V24" i="8"/>
  <c r="U24" i="8"/>
  <c r="V23" i="8"/>
  <c r="U23" i="8"/>
  <c r="V22" i="8"/>
  <c r="U22" i="8"/>
  <c r="V21" i="8"/>
  <c r="U21" i="8"/>
  <c r="V20" i="8"/>
  <c r="U20" i="8"/>
  <c r="V19" i="8"/>
  <c r="U19" i="8"/>
  <c r="V18" i="8"/>
  <c r="U18" i="8"/>
  <c r="V17" i="8"/>
  <c r="U17" i="8"/>
  <c r="V16" i="8"/>
  <c r="U16" i="8"/>
  <c r="V15" i="8"/>
  <c r="U15" i="8"/>
  <c r="V14" i="8"/>
  <c r="U14" i="8"/>
  <c r="V13" i="8"/>
  <c r="U13" i="8"/>
  <c r="V12" i="8"/>
  <c r="U12" i="8"/>
  <c r="V11" i="8"/>
  <c r="U11" i="8"/>
  <c r="V10" i="8"/>
  <c r="U10" i="8"/>
  <c r="V9" i="8"/>
  <c r="U9" i="8"/>
  <c r="V8" i="8"/>
  <c r="U8" i="8"/>
  <c r="V7" i="8"/>
  <c r="U7" i="8"/>
  <c r="V6" i="8"/>
  <c r="U6" i="8"/>
  <c r="V5" i="8"/>
  <c r="U5" i="8"/>
  <c r="V56" i="7"/>
  <c r="U56" i="7"/>
  <c r="V55" i="7"/>
  <c r="U55" i="7"/>
  <c r="V54" i="7"/>
  <c r="U54" i="7"/>
  <c r="V53" i="7"/>
  <c r="U53" i="7"/>
  <c r="V52" i="7"/>
  <c r="U52" i="7"/>
  <c r="V51" i="7"/>
  <c r="U51" i="7"/>
  <c r="V50" i="7"/>
  <c r="U50" i="7"/>
  <c r="V49" i="7"/>
  <c r="U49" i="7"/>
  <c r="V48" i="7"/>
  <c r="U48" i="7"/>
  <c r="V47" i="7"/>
  <c r="U47" i="7"/>
  <c r="V46" i="7"/>
  <c r="U46" i="7"/>
  <c r="V45" i="7"/>
  <c r="U45" i="7"/>
  <c r="V44" i="7"/>
  <c r="U44" i="7"/>
  <c r="V43" i="7"/>
  <c r="U43" i="7"/>
  <c r="V42" i="7"/>
  <c r="U42" i="7"/>
  <c r="V41" i="7"/>
  <c r="U41" i="7"/>
  <c r="V40" i="7"/>
  <c r="U40" i="7"/>
  <c r="V39" i="7"/>
  <c r="U39" i="7"/>
  <c r="V38" i="7"/>
  <c r="U38" i="7"/>
  <c r="V37" i="7"/>
  <c r="U37" i="7"/>
  <c r="V36" i="7"/>
  <c r="U36" i="7"/>
  <c r="V35" i="7"/>
  <c r="U35" i="7"/>
  <c r="V34" i="7"/>
  <c r="U34" i="7"/>
  <c r="V33" i="7"/>
  <c r="U33" i="7"/>
  <c r="V32" i="7"/>
  <c r="U32" i="7"/>
  <c r="V31" i="7"/>
  <c r="U31" i="7"/>
  <c r="V30" i="7"/>
  <c r="U30" i="7"/>
  <c r="V29" i="7"/>
  <c r="U29" i="7"/>
  <c r="V28" i="7"/>
  <c r="U28" i="7"/>
  <c r="V27" i="7"/>
  <c r="U27" i="7"/>
  <c r="V26" i="7"/>
  <c r="U26" i="7"/>
  <c r="V25" i="7"/>
  <c r="U25" i="7"/>
  <c r="V24" i="7"/>
  <c r="U24" i="7"/>
  <c r="V23" i="7"/>
  <c r="U23" i="7"/>
  <c r="V22" i="7"/>
  <c r="U22" i="7"/>
  <c r="V21" i="7"/>
  <c r="U21" i="7"/>
  <c r="V20" i="7"/>
  <c r="U20" i="7"/>
  <c r="V19" i="7"/>
  <c r="U19" i="7"/>
  <c r="V18" i="7"/>
  <c r="U18" i="7"/>
  <c r="V17" i="7"/>
  <c r="U17" i="7"/>
  <c r="V16" i="7"/>
  <c r="U16" i="7"/>
  <c r="V15" i="7"/>
  <c r="U15" i="7"/>
  <c r="V14" i="7"/>
  <c r="U14" i="7"/>
  <c r="V13" i="7"/>
  <c r="U13" i="7"/>
  <c r="V12" i="7"/>
  <c r="U12" i="7"/>
  <c r="V11" i="7"/>
  <c r="U11" i="7"/>
  <c r="V10" i="7"/>
  <c r="U10" i="7"/>
  <c r="V9" i="7"/>
  <c r="U9" i="7"/>
  <c r="V8" i="7"/>
  <c r="U8" i="7"/>
  <c r="V7" i="7"/>
  <c r="U7" i="7"/>
  <c r="V6" i="7"/>
  <c r="U6" i="7"/>
  <c r="V5" i="7"/>
  <c r="U5" i="7"/>
  <c r="V75" i="6"/>
  <c r="V74" i="6"/>
  <c r="V73" i="6"/>
  <c r="V72" i="6"/>
  <c r="V71" i="6"/>
  <c r="V70" i="6"/>
  <c r="V69" i="6"/>
  <c r="V68" i="6"/>
  <c r="V67" i="6"/>
  <c r="V66" i="6"/>
  <c r="V65" i="6"/>
  <c r="V64" i="6"/>
  <c r="V63" i="6"/>
  <c r="V62" i="6"/>
  <c r="V61" i="6"/>
  <c r="V60" i="6"/>
  <c r="V59" i="6"/>
  <c r="V58" i="6"/>
  <c r="V57" i="6"/>
  <c r="V56" i="6"/>
  <c r="V55" i="6"/>
  <c r="V54" i="6"/>
  <c r="V53" i="6"/>
  <c r="V52" i="6"/>
  <c r="V51" i="6"/>
  <c r="V50" i="6"/>
  <c r="V49" i="6"/>
  <c r="V48" i="6"/>
  <c r="V47" i="6"/>
  <c r="V46" i="6"/>
  <c r="V45" i="6"/>
  <c r="V44" i="6"/>
  <c r="V43" i="6"/>
  <c r="V42" i="6"/>
  <c r="V41" i="6"/>
  <c r="V40" i="6"/>
  <c r="V39" i="6"/>
  <c r="V38" i="6"/>
  <c r="V37" i="6"/>
  <c r="X37" i="6" s="1"/>
  <c r="V36" i="6"/>
  <c r="V35" i="6"/>
  <c r="V34" i="6"/>
  <c r="V33" i="6"/>
  <c r="V32" i="6"/>
  <c r="V31" i="6"/>
  <c r="V30" i="6"/>
  <c r="V29" i="6"/>
  <c r="V28" i="6"/>
  <c r="V27" i="6"/>
  <c r="V26" i="6"/>
  <c r="V25" i="6"/>
  <c r="V24" i="6"/>
  <c r="V23" i="6"/>
  <c r="V22" i="6"/>
  <c r="V21" i="6"/>
  <c r="V20" i="6"/>
  <c r="V19" i="6"/>
  <c r="V18" i="6"/>
  <c r="V17" i="6"/>
  <c r="V16" i="6"/>
  <c r="V15" i="6"/>
  <c r="V14" i="6"/>
  <c r="V13" i="6"/>
  <c r="V12" i="6"/>
  <c r="V11" i="6"/>
  <c r="V10" i="6"/>
  <c r="V9" i="6"/>
  <c r="V8" i="6"/>
  <c r="V7" i="6"/>
  <c r="V6" i="6"/>
  <c r="V5" i="6"/>
  <c r="U75" i="6"/>
  <c r="U74" i="6"/>
  <c r="U73" i="6"/>
  <c r="U72" i="6"/>
  <c r="U71" i="6"/>
  <c r="U70" i="6"/>
  <c r="U69" i="6"/>
  <c r="U68" i="6"/>
  <c r="U67" i="6"/>
  <c r="U66" i="6"/>
  <c r="U65" i="6"/>
  <c r="U64" i="6"/>
  <c r="U63" i="6"/>
  <c r="U62" i="6"/>
  <c r="U61" i="6"/>
  <c r="U60" i="6"/>
  <c r="U59" i="6"/>
  <c r="U58" i="6"/>
  <c r="U57" i="6"/>
  <c r="U56" i="6"/>
  <c r="U55" i="6"/>
  <c r="U54" i="6"/>
  <c r="U53" i="6"/>
  <c r="U52" i="6"/>
  <c r="U51" i="6"/>
  <c r="U50" i="6"/>
  <c r="U49" i="6"/>
  <c r="U48" i="6"/>
  <c r="U47" i="6"/>
  <c r="U46" i="6"/>
  <c r="U45" i="6"/>
  <c r="U44" i="6"/>
  <c r="U43" i="6"/>
  <c r="U42" i="6"/>
  <c r="U41" i="6"/>
  <c r="U40" i="6"/>
  <c r="U39" i="6"/>
  <c r="U38" i="6"/>
  <c r="U37" i="6"/>
  <c r="U36" i="6"/>
  <c r="U35" i="6"/>
  <c r="U34" i="6"/>
  <c r="U33" i="6"/>
  <c r="U32" i="6"/>
  <c r="U31" i="6"/>
  <c r="U30" i="6"/>
  <c r="U29" i="6"/>
  <c r="U28" i="6"/>
  <c r="U27" i="6"/>
  <c r="U26" i="6"/>
  <c r="U25" i="6"/>
  <c r="U24" i="6"/>
  <c r="U23" i="6"/>
  <c r="U22" i="6"/>
  <c r="U21" i="6"/>
  <c r="U20" i="6"/>
  <c r="U19" i="6"/>
  <c r="U18" i="6"/>
  <c r="U17" i="6"/>
  <c r="U16" i="6"/>
  <c r="U15" i="6"/>
  <c r="U14" i="6"/>
  <c r="U13" i="6"/>
  <c r="U12" i="6"/>
  <c r="U11" i="6"/>
  <c r="U10" i="6"/>
  <c r="U9" i="6"/>
  <c r="U8" i="6"/>
  <c r="U7" i="6"/>
  <c r="U6" i="6"/>
  <c r="U5" i="6"/>
  <c r="E14" i="1"/>
  <c r="G2" i="1"/>
  <c r="G3" i="1" l="1"/>
  <c r="J2" i="1"/>
  <c r="J3" i="1"/>
  <c r="K5" i="23"/>
  <c r="H23" i="14" l="1"/>
  <c r="I23" i="14"/>
  <c r="K23" i="14"/>
  <c r="L23" i="14"/>
  <c r="M23" i="14"/>
  <c r="N23" i="14"/>
  <c r="O23" i="14"/>
  <c r="Q23" i="14"/>
  <c r="R23" i="14"/>
  <c r="S23" i="14"/>
  <c r="K9" i="23"/>
  <c r="K8" i="23"/>
  <c r="K7" i="23"/>
  <c r="K6" i="23"/>
  <c r="H9" i="23"/>
  <c r="I9" i="23" s="1"/>
  <c r="H8" i="23"/>
  <c r="I8" i="23" s="1"/>
  <c r="H7" i="23"/>
  <c r="I7" i="23" s="1"/>
  <c r="H6" i="23"/>
  <c r="I6" i="23" s="1"/>
  <c r="C2" i="23"/>
  <c r="H5" i="23"/>
  <c r="I5" i="23" s="1"/>
  <c r="O7" i="22"/>
  <c r="M7" i="22" s="1"/>
  <c r="N7" i="22" s="1"/>
  <c r="P7" i="22" s="1"/>
  <c r="O6" i="22"/>
  <c r="Q6" i="22" s="1"/>
  <c r="O5" i="22"/>
  <c r="Q5" i="22" s="1"/>
  <c r="H7" i="22"/>
  <c r="K7" i="22" s="1"/>
  <c r="I7" i="22" s="1"/>
  <c r="J7" i="22" s="1"/>
  <c r="H6" i="22"/>
  <c r="K6" i="22" s="1"/>
  <c r="I6" i="22" s="1"/>
  <c r="J6" i="22" s="1"/>
  <c r="H5" i="22"/>
  <c r="K5" i="22" s="1"/>
  <c r="I5" i="22" s="1"/>
  <c r="J5" i="22" s="1"/>
  <c r="C2" i="22"/>
  <c r="O16" i="20"/>
  <c r="P16" i="20" s="1"/>
  <c r="Q21" i="20"/>
  <c r="S21" i="20" s="1"/>
  <c r="Q17" i="20"/>
  <c r="O17" i="20" s="1"/>
  <c r="P17" i="20" s="1"/>
  <c r="R17" i="20" s="1"/>
  <c r="Q16" i="20"/>
  <c r="Q15" i="20"/>
  <c r="O15" i="20" s="1"/>
  <c r="P15" i="20" s="1"/>
  <c r="R15" i="20" s="1"/>
  <c r="Q14" i="20"/>
  <c r="S14" i="20" s="1"/>
  <c r="Q13" i="20"/>
  <c r="S13" i="20" s="1"/>
  <c r="Q12" i="20"/>
  <c r="S12" i="20" s="1"/>
  <c r="Q11" i="20"/>
  <c r="S11" i="20" s="1"/>
  <c r="Q10" i="20"/>
  <c r="O10" i="20" s="1"/>
  <c r="P10" i="20" s="1"/>
  <c r="Q9" i="20"/>
  <c r="O9" i="20" s="1"/>
  <c r="P9" i="20" s="1"/>
  <c r="Q8" i="20"/>
  <c r="O8" i="20" s="1"/>
  <c r="P8" i="20" s="1"/>
  <c r="Q7" i="20"/>
  <c r="O7" i="20" s="1"/>
  <c r="P7" i="20" s="1"/>
  <c r="R7" i="20" s="1"/>
  <c r="Q6" i="20"/>
  <c r="O6" i="20" s="1"/>
  <c r="P6" i="20" s="1"/>
  <c r="R6" i="20" s="1"/>
  <c r="Q5" i="20"/>
  <c r="O5" i="20" s="1"/>
  <c r="P5" i="20" s="1"/>
  <c r="R5" i="20" s="1"/>
  <c r="K14" i="20"/>
  <c r="I14" i="20" s="1"/>
  <c r="J14" i="20" s="1"/>
  <c r="K13" i="20"/>
  <c r="I13" i="20" s="1"/>
  <c r="J13" i="20" s="1"/>
  <c r="H21" i="20"/>
  <c r="K21" i="20" s="1"/>
  <c r="I21" i="20" s="1"/>
  <c r="J21" i="20" s="1"/>
  <c r="H17" i="20"/>
  <c r="K17" i="20" s="1"/>
  <c r="I17" i="20" s="1"/>
  <c r="J17" i="20" s="1"/>
  <c r="S16" i="20"/>
  <c r="H16" i="20"/>
  <c r="K16" i="20" s="1"/>
  <c r="I16" i="20" s="1"/>
  <c r="J16" i="20" s="1"/>
  <c r="H15" i="20"/>
  <c r="K15" i="20" s="1"/>
  <c r="I15" i="20" s="1"/>
  <c r="J15" i="20" s="1"/>
  <c r="H14" i="20"/>
  <c r="H13" i="20"/>
  <c r="H12" i="20"/>
  <c r="K12" i="20" s="1"/>
  <c r="I12" i="20" s="1"/>
  <c r="J12" i="20" s="1"/>
  <c r="H11" i="20"/>
  <c r="K11" i="20" s="1"/>
  <c r="I11" i="20" s="1"/>
  <c r="J11" i="20" s="1"/>
  <c r="H10" i="20"/>
  <c r="K10" i="20" s="1"/>
  <c r="I10" i="20" s="1"/>
  <c r="J10" i="20" s="1"/>
  <c r="H9" i="20"/>
  <c r="K9" i="20" s="1"/>
  <c r="I9" i="20" s="1"/>
  <c r="J9" i="20" s="1"/>
  <c r="S8" i="20"/>
  <c r="H8" i="20"/>
  <c r="K8" i="20" s="1"/>
  <c r="I8" i="20" s="1"/>
  <c r="J8" i="20" s="1"/>
  <c r="H7" i="20"/>
  <c r="K7" i="20" s="1"/>
  <c r="I7" i="20" s="1"/>
  <c r="J7" i="20" s="1"/>
  <c r="H6" i="20"/>
  <c r="K6" i="20" s="1"/>
  <c r="I6" i="20" s="1"/>
  <c r="J6" i="20" s="1"/>
  <c r="H5" i="20"/>
  <c r="K5" i="20" s="1"/>
  <c r="I5" i="20" s="1"/>
  <c r="J5" i="20" s="1"/>
  <c r="C2" i="20"/>
  <c r="S5" i="19"/>
  <c r="Q5" i="19" s="1"/>
  <c r="R5" i="19" s="1"/>
  <c r="K49" i="19"/>
  <c r="I49" i="19" s="1"/>
  <c r="J49" i="19" s="1"/>
  <c r="K48" i="19"/>
  <c r="I48" i="19" s="1"/>
  <c r="J48" i="19" s="1"/>
  <c r="K47" i="19"/>
  <c r="I47" i="19" s="1"/>
  <c r="J47" i="19" s="1"/>
  <c r="K46" i="19"/>
  <c r="I46" i="19" s="1"/>
  <c r="J46" i="19" s="1"/>
  <c r="K45" i="19"/>
  <c r="I45" i="19" s="1"/>
  <c r="J45" i="19" s="1"/>
  <c r="K44" i="19"/>
  <c r="I44" i="19" s="1"/>
  <c r="J44" i="19" s="1"/>
  <c r="K43" i="19"/>
  <c r="I43" i="19" s="1"/>
  <c r="J43" i="19" s="1"/>
  <c r="K42" i="19"/>
  <c r="I42" i="19" s="1"/>
  <c r="J42" i="19" s="1"/>
  <c r="K41" i="19"/>
  <c r="I41" i="19" s="1"/>
  <c r="J41" i="19" s="1"/>
  <c r="K40" i="19"/>
  <c r="I40" i="19" s="1"/>
  <c r="J40" i="19" s="1"/>
  <c r="K39" i="19"/>
  <c r="I39" i="19" s="1"/>
  <c r="J39" i="19" s="1"/>
  <c r="K38" i="19"/>
  <c r="I38" i="19" s="1"/>
  <c r="J38" i="19" s="1"/>
  <c r="K37" i="19"/>
  <c r="I37" i="19" s="1"/>
  <c r="J37" i="19" s="1"/>
  <c r="K36" i="19"/>
  <c r="I36" i="19" s="1"/>
  <c r="J36" i="19" s="1"/>
  <c r="K35" i="19"/>
  <c r="I35" i="19" s="1"/>
  <c r="J35" i="19" s="1"/>
  <c r="H24" i="19"/>
  <c r="K24" i="19" s="1"/>
  <c r="I24" i="19" s="1"/>
  <c r="J24" i="19" s="1"/>
  <c r="H23" i="19"/>
  <c r="K23" i="19" s="1"/>
  <c r="I23" i="19" s="1"/>
  <c r="J23" i="19" s="1"/>
  <c r="H22" i="19"/>
  <c r="K22" i="19" s="1"/>
  <c r="I22" i="19" s="1"/>
  <c r="J22" i="19" s="1"/>
  <c r="H21" i="19"/>
  <c r="K21" i="19" s="1"/>
  <c r="I21" i="19" s="1"/>
  <c r="J21" i="19" s="1"/>
  <c r="H20" i="19"/>
  <c r="K20" i="19" s="1"/>
  <c r="I20" i="19" s="1"/>
  <c r="J20" i="19" s="1"/>
  <c r="H19" i="19"/>
  <c r="K19" i="19" s="1"/>
  <c r="I19" i="19" s="1"/>
  <c r="J19" i="19" s="1"/>
  <c r="H18" i="19"/>
  <c r="K18" i="19" s="1"/>
  <c r="I18" i="19" s="1"/>
  <c r="J18" i="19" s="1"/>
  <c r="H17" i="19"/>
  <c r="K17" i="19" s="1"/>
  <c r="I17" i="19" s="1"/>
  <c r="J17" i="19" s="1"/>
  <c r="H16" i="19"/>
  <c r="K16" i="19" s="1"/>
  <c r="I16" i="19" s="1"/>
  <c r="J16" i="19" s="1"/>
  <c r="H15" i="19"/>
  <c r="K15" i="19" s="1"/>
  <c r="I15" i="19" s="1"/>
  <c r="J15" i="19" s="1"/>
  <c r="H14" i="19"/>
  <c r="K14" i="19" s="1"/>
  <c r="I14" i="19" s="1"/>
  <c r="J14" i="19" s="1"/>
  <c r="H13" i="19"/>
  <c r="K13" i="19" s="1"/>
  <c r="I13" i="19" s="1"/>
  <c r="J13" i="19" s="1"/>
  <c r="H12" i="19"/>
  <c r="K12" i="19" s="1"/>
  <c r="I12" i="19" s="1"/>
  <c r="J12" i="19" s="1"/>
  <c r="H11" i="19"/>
  <c r="K11" i="19" s="1"/>
  <c r="I11" i="19" s="1"/>
  <c r="J11" i="19" s="1"/>
  <c r="H10" i="19"/>
  <c r="K10" i="19" s="1"/>
  <c r="I10" i="19" s="1"/>
  <c r="J10" i="19" s="1"/>
  <c r="H9" i="19"/>
  <c r="K9" i="19" s="1"/>
  <c r="I9" i="19" s="1"/>
  <c r="J9" i="19" s="1"/>
  <c r="H8" i="19"/>
  <c r="K8" i="19" s="1"/>
  <c r="I8" i="19" s="1"/>
  <c r="J8" i="19" s="1"/>
  <c r="H7" i="19"/>
  <c r="K7" i="19" s="1"/>
  <c r="I7" i="19" s="1"/>
  <c r="J7" i="19" s="1"/>
  <c r="H6" i="19"/>
  <c r="K6" i="19" s="1"/>
  <c r="I6" i="19" s="1"/>
  <c r="J6" i="19" s="1"/>
  <c r="H5" i="19"/>
  <c r="K5" i="19" s="1"/>
  <c r="I5" i="19" s="1"/>
  <c r="J5" i="19" s="1"/>
  <c r="C2" i="19"/>
  <c r="Q25" i="17"/>
  <c r="S25" i="17" s="1"/>
  <c r="U25" i="17" s="1"/>
  <c r="Q24" i="17"/>
  <c r="S24" i="17" s="1"/>
  <c r="U24" i="17" s="1"/>
  <c r="Q13" i="17"/>
  <c r="S13" i="17" s="1"/>
  <c r="U13" i="17" s="1"/>
  <c r="Q12" i="17"/>
  <c r="S12" i="17" s="1"/>
  <c r="U12" i="17" s="1"/>
  <c r="Q11" i="17"/>
  <c r="S11" i="17" s="1"/>
  <c r="U11" i="17" s="1"/>
  <c r="Q10" i="17"/>
  <c r="S10" i="17" s="1"/>
  <c r="U10" i="17" s="1"/>
  <c r="Q9" i="17"/>
  <c r="S9" i="17" s="1"/>
  <c r="U9" i="17" s="1"/>
  <c r="Q8" i="17"/>
  <c r="R8" i="17" s="1"/>
  <c r="T8" i="17" s="1"/>
  <c r="Q7" i="17"/>
  <c r="R7" i="17" s="1"/>
  <c r="T7" i="17" s="1"/>
  <c r="Q6" i="17"/>
  <c r="S6" i="17" s="1"/>
  <c r="U6" i="17" s="1"/>
  <c r="Q5" i="17"/>
  <c r="S5" i="17" s="1"/>
  <c r="U5" i="17" s="1"/>
  <c r="Q7" i="15"/>
  <c r="Q6" i="15"/>
  <c r="P6" i="15"/>
  <c r="P7" i="15"/>
  <c r="O6" i="15"/>
  <c r="O7" i="15"/>
  <c r="O5" i="15"/>
  <c r="Q5" i="15" s="1"/>
  <c r="O6" i="13"/>
  <c r="Q6" i="13" s="1"/>
  <c r="O7" i="13"/>
  <c r="Q7" i="13" s="1"/>
  <c r="O8" i="13"/>
  <c r="Q8" i="13" s="1"/>
  <c r="O9" i="13"/>
  <c r="Q9" i="13" s="1"/>
  <c r="O10" i="13"/>
  <c r="Q10" i="13" s="1"/>
  <c r="O11" i="13"/>
  <c r="Q11" i="13" s="1"/>
  <c r="O12" i="13"/>
  <c r="Q12" i="13" s="1"/>
  <c r="O13" i="13"/>
  <c r="Q13" i="13" s="1"/>
  <c r="O14" i="13"/>
  <c r="Q14" i="13" s="1"/>
  <c r="O15" i="13"/>
  <c r="Q15" i="13" s="1"/>
  <c r="O16" i="13"/>
  <c r="Q16" i="13" s="1"/>
  <c r="O17" i="13"/>
  <c r="Q17" i="13" s="1"/>
  <c r="O21" i="13"/>
  <c r="Q21" i="13" s="1"/>
  <c r="O5" i="13"/>
  <c r="Q5" i="13" s="1"/>
  <c r="K6" i="17"/>
  <c r="I6" i="17" s="1"/>
  <c r="J6" i="17" s="1"/>
  <c r="K7" i="17"/>
  <c r="I7" i="17" s="1"/>
  <c r="J7" i="17" s="1"/>
  <c r="K8" i="17"/>
  <c r="I8" i="17" s="1"/>
  <c r="J8" i="17" s="1"/>
  <c r="K9" i="17"/>
  <c r="I9" i="17" s="1"/>
  <c r="J9" i="17" s="1"/>
  <c r="K10" i="17"/>
  <c r="I10" i="17" s="1"/>
  <c r="J10" i="17" s="1"/>
  <c r="H5" i="17"/>
  <c r="K5" i="17" s="1"/>
  <c r="I5" i="17" s="1"/>
  <c r="J5" i="17" s="1"/>
  <c r="C2" i="17"/>
  <c r="H7" i="15"/>
  <c r="I7" i="15" s="1"/>
  <c r="H6" i="15"/>
  <c r="I6" i="15" s="1"/>
  <c r="J6" i="15" s="1"/>
  <c r="H5" i="15"/>
  <c r="I5" i="15" s="1"/>
  <c r="C2" i="15"/>
  <c r="S7" i="20" l="1"/>
  <c r="S6" i="15"/>
  <c r="P5" i="13"/>
  <c r="P5" i="15"/>
  <c r="R5" i="15" s="1"/>
  <c r="S8" i="17"/>
  <c r="U8" i="17" s="1"/>
  <c r="E14" i="14"/>
  <c r="R10" i="17"/>
  <c r="T10" i="17" s="1"/>
  <c r="O21" i="20"/>
  <c r="P21" i="20" s="1"/>
  <c r="R21" i="20" s="1"/>
  <c r="S15" i="20"/>
  <c r="O14" i="20"/>
  <c r="P14" i="20" s="1"/>
  <c r="R14" i="20" s="1"/>
  <c r="O12" i="20"/>
  <c r="P12" i="20" s="1"/>
  <c r="R12" i="20" s="1"/>
  <c r="O11" i="20"/>
  <c r="P11" i="20" s="1"/>
  <c r="R11" i="20" s="1"/>
  <c r="S17" i="20"/>
  <c r="O13" i="20"/>
  <c r="P13" i="20" s="1"/>
  <c r="R13" i="20" s="1"/>
  <c r="S10" i="20"/>
  <c r="S9" i="20"/>
  <c r="S6" i="20"/>
  <c r="Q7" i="22"/>
  <c r="Q8" i="22" s="1"/>
  <c r="G17" i="14" s="1"/>
  <c r="M6" i="22"/>
  <c r="N6" i="22" s="1"/>
  <c r="P6" i="22" s="1"/>
  <c r="O8" i="22"/>
  <c r="M5" i="22"/>
  <c r="N5" i="22" s="1"/>
  <c r="P5" i="22" s="1"/>
  <c r="K10" i="23"/>
  <c r="J18" i="14" s="1"/>
  <c r="J23" i="14" s="1"/>
  <c r="I10" i="23"/>
  <c r="E18" i="14" s="1"/>
  <c r="I8" i="22"/>
  <c r="I22" i="20"/>
  <c r="Q22" i="20"/>
  <c r="S5" i="20"/>
  <c r="R8" i="20"/>
  <c r="R16" i="20"/>
  <c r="R9" i="20"/>
  <c r="R10" i="20"/>
  <c r="U5" i="19"/>
  <c r="I50" i="19"/>
  <c r="R9" i="17"/>
  <c r="T9" i="17" s="1"/>
  <c r="S7" i="17"/>
  <c r="U7" i="17" s="1"/>
  <c r="R11" i="17"/>
  <c r="T11" i="17" s="1"/>
  <c r="R12" i="17"/>
  <c r="T12" i="17" s="1"/>
  <c r="R24" i="17"/>
  <c r="T24" i="17" s="1"/>
  <c r="R5" i="17"/>
  <c r="R13" i="17"/>
  <c r="T13" i="17" s="1"/>
  <c r="R25" i="17"/>
  <c r="T25" i="17" s="1"/>
  <c r="R6" i="17"/>
  <c r="T6" i="17" s="1"/>
  <c r="S5" i="15"/>
  <c r="S7" i="15"/>
  <c r="R6" i="15"/>
  <c r="K5" i="15"/>
  <c r="J5" i="15"/>
  <c r="J7" i="15"/>
  <c r="K7" i="15"/>
  <c r="I8" i="15"/>
  <c r="K6" i="15"/>
  <c r="O8" i="15"/>
  <c r="R7" i="15"/>
  <c r="U28" i="17" l="1"/>
  <c r="T5" i="17"/>
  <c r="Q50" i="19"/>
  <c r="S22" i="20"/>
  <c r="G16" i="14" s="1"/>
  <c r="O22" i="20"/>
  <c r="R22" i="20"/>
  <c r="P8" i="22"/>
  <c r="M8" i="22"/>
  <c r="N8" i="22"/>
  <c r="J8" i="22"/>
  <c r="K8" i="22"/>
  <c r="P22" i="20"/>
  <c r="J22" i="20"/>
  <c r="K22" i="20"/>
  <c r="U50" i="19"/>
  <c r="G15" i="14" s="1"/>
  <c r="S50" i="19"/>
  <c r="K50" i="19"/>
  <c r="E15" i="14" s="1"/>
  <c r="J50" i="19"/>
  <c r="R50" i="19"/>
  <c r="T5" i="19"/>
  <c r="T50" i="19" s="1"/>
  <c r="R8" i="15"/>
  <c r="P8" i="15"/>
  <c r="S8" i="15"/>
  <c r="G13" i="14" s="1"/>
  <c r="Q8" i="15"/>
  <c r="J8" i="15"/>
  <c r="K8" i="15"/>
  <c r="E13" i="14" s="1"/>
  <c r="G14" i="14" l="1"/>
  <c r="S23" i="20"/>
  <c r="E16" i="14"/>
  <c r="Q9" i="22"/>
  <c r="E17" i="14"/>
  <c r="U51" i="19"/>
  <c r="S9" i="15"/>
  <c r="J5" i="10" l="1"/>
  <c r="J51" i="9"/>
  <c r="J35" i="9"/>
  <c r="J21" i="9"/>
  <c r="J5" i="9"/>
  <c r="J53" i="8"/>
  <c r="J38" i="8"/>
  <c r="J22" i="8"/>
  <c r="J5" i="8"/>
  <c r="J41" i="7"/>
  <c r="J25" i="7"/>
  <c r="J5" i="7"/>
  <c r="J56" i="6"/>
  <c r="J38" i="6"/>
  <c r="J23" i="6"/>
  <c r="J5" i="6"/>
  <c r="C2" i="13"/>
  <c r="C2" i="12"/>
  <c r="C2" i="11"/>
  <c r="C2" i="10"/>
  <c r="C2" i="9"/>
  <c r="C2" i="8"/>
  <c r="C2" i="7" l="1"/>
  <c r="H76" i="6"/>
  <c r="C2" i="6"/>
  <c r="V5" i="14" l="1"/>
  <c r="I23" i="6"/>
  <c r="H6" i="13" l="1"/>
  <c r="I6" i="13" s="1"/>
  <c r="J6" i="13" s="1"/>
  <c r="H7" i="13"/>
  <c r="I7" i="13" s="1"/>
  <c r="H8" i="13"/>
  <c r="I8" i="13" s="1"/>
  <c r="H9" i="13"/>
  <c r="I9" i="13" s="1"/>
  <c r="H10" i="13"/>
  <c r="I10" i="13" s="1"/>
  <c r="H11" i="13"/>
  <c r="I11" i="13" s="1"/>
  <c r="H12" i="13"/>
  <c r="I12" i="13" s="1"/>
  <c r="H13" i="13"/>
  <c r="I13" i="13" s="1"/>
  <c r="H14" i="13"/>
  <c r="I14" i="13" s="1"/>
  <c r="H15" i="13"/>
  <c r="I15" i="13" s="1"/>
  <c r="H16" i="13"/>
  <c r="I16" i="13" s="1"/>
  <c r="H17" i="13"/>
  <c r="I17" i="13" s="1"/>
  <c r="H21" i="13"/>
  <c r="I21" i="13" s="1"/>
  <c r="H5" i="13"/>
  <c r="I5" i="13" s="1"/>
  <c r="K5" i="13" s="1"/>
  <c r="R5" i="13"/>
  <c r="P6" i="13"/>
  <c r="R6" i="13" s="1"/>
  <c r="P7" i="13"/>
  <c r="R7" i="13" s="1"/>
  <c r="P8" i="13"/>
  <c r="R8" i="13" s="1"/>
  <c r="S9" i="13"/>
  <c r="S10" i="13"/>
  <c r="S11" i="13"/>
  <c r="P12" i="13"/>
  <c r="R12" i="13" s="1"/>
  <c r="S13" i="13"/>
  <c r="S14" i="13"/>
  <c r="P15" i="13"/>
  <c r="R15" i="13" s="1"/>
  <c r="P16" i="13"/>
  <c r="R16" i="13" s="1"/>
  <c r="S17" i="13"/>
  <c r="S21" i="13"/>
  <c r="Q6" i="12"/>
  <c r="R6" i="12" s="1"/>
  <c r="T6" i="12" s="1"/>
  <c r="Q7" i="12"/>
  <c r="R7" i="12" s="1"/>
  <c r="T7" i="12" s="1"/>
  <c r="Q8" i="12"/>
  <c r="R8" i="12" s="1"/>
  <c r="T8" i="12" s="1"/>
  <c r="Q9" i="12"/>
  <c r="R9" i="12" s="1"/>
  <c r="T9" i="12" s="1"/>
  <c r="Q10" i="12"/>
  <c r="R10" i="12" s="1"/>
  <c r="T10" i="12" s="1"/>
  <c r="Q11" i="12"/>
  <c r="R11" i="12" s="1"/>
  <c r="T11" i="12" s="1"/>
  <c r="Q12" i="12"/>
  <c r="R12" i="12" s="1"/>
  <c r="T12" i="12" s="1"/>
  <c r="Q13" i="12"/>
  <c r="R13" i="12" s="1"/>
  <c r="T13" i="12" s="1"/>
  <c r="Q14" i="12"/>
  <c r="R14" i="12" s="1"/>
  <c r="T14" i="12" s="1"/>
  <c r="Q15" i="12"/>
  <c r="R15" i="12" s="1"/>
  <c r="T15" i="12" s="1"/>
  <c r="Q34" i="12"/>
  <c r="R34" i="12" s="1"/>
  <c r="T34" i="12" s="1"/>
  <c r="Q35" i="12"/>
  <c r="R35" i="12" s="1"/>
  <c r="T35" i="12" s="1"/>
  <c r="Q36" i="12"/>
  <c r="R36" i="12" s="1"/>
  <c r="T36" i="12" s="1"/>
  <c r="Q37" i="12"/>
  <c r="R37" i="12" s="1"/>
  <c r="T37" i="12" s="1"/>
  <c r="Q38" i="12"/>
  <c r="R38" i="12" s="1"/>
  <c r="T38" i="12" s="1"/>
  <c r="Q39" i="12"/>
  <c r="R39" i="12" s="1"/>
  <c r="T39" i="12" s="1"/>
  <c r="Q40" i="12"/>
  <c r="R40" i="12" s="1"/>
  <c r="T40" i="12" s="1"/>
  <c r="Q41" i="12"/>
  <c r="R41" i="12" s="1"/>
  <c r="T41" i="12" s="1"/>
  <c r="Q42" i="12"/>
  <c r="R42" i="12" s="1"/>
  <c r="T42" i="12" s="1"/>
  <c r="Q43" i="12"/>
  <c r="R43" i="12" s="1"/>
  <c r="T43" i="12" s="1"/>
  <c r="Q44" i="12"/>
  <c r="R44" i="12" s="1"/>
  <c r="T44" i="12" s="1"/>
  <c r="Q45" i="12"/>
  <c r="R45" i="12" s="1"/>
  <c r="T45" i="12" s="1"/>
  <c r="Q46" i="12"/>
  <c r="R46" i="12" s="1"/>
  <c r="T46" i="12" s="1"/>
  <c r="Q47" i="12"/>
  <c r="R47" i="12" s="1"/>
  <c r="T47" i="12" s="1"/>
  <c r="Q48" i="12"/>
  <c r="R48" i="12" s="1"/>
  <c r="T48" i="12" s="1"/>
  <c r="Q49" i="12"/>
  <c r="R49" i="12" s="1"/>
  <c r="T49" i="12" s="1"/>
  <c r="H6" i="12"/>
  <c r="I6" i="12" s="1"/>
  <c r="J6" i="12" s="1"/>
  <c r="H7" i="12"/>
  <c r="I7" i="12" s="1"/>
  <c r="H8" i="12"/>
  <c r="I8" i="12" s="1"/>
  <c r="H9" i="12"/>
  <c r="I9" i="12" s="1"/>
  <c r="H10" i="12"/>
  <c r="I10" i="12" s="1"/>
  <c r="H11" i="12"/>
  <c r="I11" i="12" s="1"/>
  <c r="H12" i="12"/>
  <c r="I12" i="12" s="1"/>
  <c r="H13" i="12"/>
  <c r="I13" i="12" s="1"/>
  <c r="H14" i="12"/>
  <c r="I14" i="12" s="1"/>
  <c r="H15" i="12"/>
  <c r="I15" i="12" s="1"/>
  <c r="H16" i="12"/>
  <c r="I16" i="12" s="1"/>
  <c r="H17" i="12"/>
  <c r="I17" i="12" s="1"/>
  <c r="H18" i="12"/>
  <c r="I18" i="12" s="1"/>
  <c r="H19" i="12"/>
  <c r="I19" i="12" s="1"/>
  <c r="H20" i="12"/>
  <c r="I20" i="12" s="1"/>
  <c r="H21" i="12"/>
  <c r="I21" i="12" s="1"/>
  <c r="H22" i="12"/>
  <c r="I22" i="12" s="1"/>
  <c r="H23" i="12"/>
  <c r="I23" i="12" s="1"/>
  <c r="H32" i="12"/>
  <c r="I32" i="12" s="1"/>
  <c r="H33" i="12"/>
  <c r="I33" i="12" s="1"/>
  <c r="J33" i="12" s="1"/>
  <c r="H34" i="12"/>
  <c r="I34" i="12" s="1"/>
  <c r="J34" i="12" s="1"/>
  <c r="H35" i="12"/>
  <c r="I35" i="12" s="1"/>
  <c r="J35" i="12" s="1"/>
  <c r="H36" i="12"/>
  <c r="I36" i="12" s="1"/>
  <c r="J36" i="12" s="1"/>
  <c r="H37" i="12"/>
  <c r="I37" i="12" s="1"/>
  <c r="J37" i="12" s="1"/>
  <c r="H38" i="12"/>
  <c r="I38" i="12" s="1"/>
  <c r="J38" i="12" s="1"/>
  <c r="H39" i="12"/>
  <c r="I39" i="12" s="1"/>
  <c r="J39" i="12" s="1"/>
  <c r="H40" i="12"/>
  <c r="I40" i="12" s="1"/>
  <c r="H41" i="12"/>
  <c r="I41" i="12" s="1"/>
  <c r="J41" i="12" s="1"/>
  <c r="H42" i="12"/>
  <c r="I42" i="12" s="1"/>
  <c r="H43" i="12"/>
  <c r="I43" i="12" s="1"/>
  <c r="H44" i="12"/>
  <c r="I44" i="12" s="1"/>
  <c r="J44" i="12" s="1"/>
  <c r="H45" i="12"/>
  <c r="I45" i="12" s="1"/>
  <c r="J45" i="12" s="1"/>
  <c r="H46" i="12"/>
  <c r="I46" i="12" s="1"/>
  <c r="J46" i="12" s="1"/>
  <c r="H47" i="12"/>
  <c r="I47" i="12" s="1"/>
  <c r="J47" i="12" s="1"/>
  <c r="H48" i="12"/>
  <c r="I48" i="12" s="1"/>
  <c r="J48" i="12" s="1"/>
  <c r="H49" i="12"/>
  <c r="I49" i="12" s="1"/>
  <c r="J49" i="12" s="1"/>
  <c r="H5" i="12"/>
  <c r="I5" i="12" s="1"/>
  <c r="Q5" i="12"/>
  <c r="R5" i="12" s="1"/>
  <c r="T5" i="12" s="1"/>
  <c r="Q6" i="11"/>
  <c r="S6" i="11" s="1"/>
  <c r="U6" i="11" s="1"/>
  <c r="Q7" i="11"/>
  <c r="R7" i="11" s="1"/>
  <c r="T7" i="11" s="1"/>
  <c r="Q8" i="11"/>
  <c r="S8" i="11" s="1"/>
  <c r="U8" i="11" s="1"/>
  <c r="Q25" i="11"/>
  <c r="S25" i="11" s="1"/>
  <c r="U25" i="11" s="1"/>
  <c r="Q5" i="11"/>
  <c r="R5" i="11" s="1"/>
  <c r="H6" i="11"/>
  <c r="I6" i="11" s="1"/>
  <c r="K6" i="11" s="1"/>
  <c r="H7" i="11"/>
  <c r="I7" i="11" s="1"/>
  <c r="H8" i="11"/>
  <c r="I8" i="11" s="1"/>
  <c r="H9" i="11"/>
  <c r="I9" i="11" s="1"/>
  <c r="H10" i="11"/>
  <c r="I10" i="11" s="1"/>
  <c r="H11" i="11"/>
  <c r="I11" i="11" s="1"/>
  <c r="H12" i="11"/>
  <c r="I12" i="11" s="1"/>
  <c r="H13" i="11"/>
  <c r="I13" i="11" s="1"/>
  <c r="I15" i="11"/>
  <c r="I16" i="11"/>
  <c r="I17" i="11"/>
  <c r="I19" i="11"/>
  <c r="I20" i="11"/>
  <c r="I21" i="11"/>
  <c r="I24" i="11"/>
  <c r="I25" i="11"/>
  <c r="H5" i="11"/>
  <c r="I5" i="11" s="1"/>
  <c r="L5" i="10"/>
  <c r="M5" i="10" s="1"/>
  <c r="M9" i="10" s="1"/>
  <c r="L51" i="9"/>
  <c r="M51" i="9" s="1"/>
  <c r="L35" i="9"/>
  <c r="M35" i="9" s="1"/>
  <c r="L21" i="9"/>
  <c r="M21" i="9" s="1"/>
  <c r="L5" i="9"/>
  <c r="M5" i="9" s="1"/>
  <c r="O5" i="9" s="1"/>
  <c r="L53" i="8"/>
  <c r="M53" i="8" s="1"/>
  <c r="N53" i="8" s="1"/>
  <c r="L38" i="8"/>
  <c r="M38" i="8" s="1"/>
  <c r="L41" i="7"/>
  <c r="M41" i="7" s="1"/>
  <c r="L25" i="7"/>
  <c r="M25" i="7" s="1"/>
  <c r="L5" i="7"/>
  <c r="M5" i="7" s="1"/>
  <c r="L56" i="6"/>
  <c r="M56" i="6" s="1"/>
  <c r="O56" i="6" s="1"/>
  <c r="L38" i="6"/>
  <c r="M38" i="6" s="1"/>
  <c r="O38" i="6" s="1"/>
  <c r="L23" i="6"/>
  <c r="M23" i="6" s="1"/>
  <c r="O23" i="6" s="1"/>
  <c r="L5" i="6"/>
  <c r="H9" i="10"/>
  <c r="V9" i="14" s="1"/>
  <c r="X8" i="10"/>
  <c r="X7" i="10"/>
  <c r="Z7" i="10" s="1"/>
  <c r="X6" i="10"/>
  <c r="X5" i="10"/>
  <c r="I5" i="10"/>
  <c r="H64" i="9"/>
  <c r="I5" i="9" s="1"/>
  <c r="X36" i="9"/>
  <c r="X37" i="9"/>
  <c r="X38" i="9"/>
  <c r="X39" i="9"/>
  <c r="X42" i="9"/>
  <c r="X44" i="9"/>
  <c r="X45" i="9"/>
  <c r="X46" i="9"/>
  <c r="X63" i="9"/>
  <c r="X62" i="9"/>
  <c r="X61" i="9"/>
  <c r="X60" i="9"/>
  <c r="X56" i="9"/>
  <c r="X55" i="9"/>
  <c r="X54" i="9"/>
  <c r="X53" i="9"/>
  <c r="X52" i="9"/>
  <c r="X51" i="9"/>
  <c r="X50" i="9"/>
  <c r="X49" i="9"/>
  <c r="X48" i="9"/>
  <c r="X47" i="9"/>
  <c r="X35" i="9"/>
  <c r="X34" i="9"/>
  <c r="X33" i="9"/>
  <c r="X32" i="9"/>
  <c r="X31" i="9"/>
  <c r="W31" i="9" s="1"/>
  <c r="Y31" i="9" s="1"/>
  <c r="AA31" i="9" s="1"/>
  <c r="X30" i="9"/>
  <c r="X29" i="9"/>
  <c r="X28" i="9"/>
  <c r="X27" i="9"/>
  <c r="X26" i="9"/>
  <c r="X25" i="9"/>
  <c r="X24" i="9"/>
  <c r="X23" i="9"/>
  <c r="W23" i="9" s="1"/>
  <c r="Y23" i="9" s="1"/>
  <c r="AA23" i="9" s="1"/>
  <c r="X22" i="9"/>
  <c r="X21" i="9"/>
  <c r="X20" i="9"/>
  <c r="X19" i="9"/>
  <c r="X18" i="9"/>
  <c r="X17" i="9"/>
  <c r="X16" i="9"/>
  <c r="X15" i="9"/>
  <c r="Z15" i="9" s="1"/>
  <c r="X14" i="9"/>
  <c r="W14" i="9" s="1"/>
  <c r="Y14" i="9" s="1"/>
  <c r="AA14" i="9" s="1"/>
  <c r="X13" i="9"/>
  <c r="X12" i="9"/>
  <c r="X11" i="9"/>
  <c r="X10" i="9"/>
  <c r="X9" i="9"/>
  <c r="X8" i="9"/>
  <c r="X7" i="9"/>
  <c r="X6" i="9"/>
  <c r="W6" i="9" s="1"/>
  <c r="Y6" i="9" s="1"/>
  <c r="AA6" i="9" s="1"/>
  <c r="X5" i="9"/>
  <c r="L22" i="8"/>
  <c r="M22" i="8" s="1"/>
  <c r="N22" i="8" s="1"/>
  <c r="L5" i="8"/>
  <c r="M5" i="8" s="1"/>
  <c r="H66" i="8"/>
  <c r="X65" i="8"/>
  <c r="X64" i="8"/>
  <c r="X62" i="8"/>
  <c r="X61" i="8"/>
  <c r="X59" i="8"/>
  <c r="X57" i="8"/>
  <c r="X56" i="8"/>
  <c r="X55" i="8"/>
  <c r="X54" i="8"/>
  <c r="X53" i="8"/>
  <c r="X52" i="8"/>
  <c r="X51" i="8"/>
  <c r="X50" i="8"/>
  <c r="X48" i="8"/>
  <c r="X47" i="8"/>
  <c r="X45" i="8"/>
  <c r="X44" i="8"/>
  <c r="X42" i="8"/>
  <c r="X40" i="8"/>
  <c r="X39" i="8"/>
  <c r="X38" i="8"/>
  <c r="X37" i="8"/>
  <c r="X36" i="8"/>
  <c r="X35" i="8"/>
  <c r="Z35" i="8" s="1"/>
  <c r="X34" i="8"/>
  <c r="X33" i="8"/>
  <c r="X32" i="8"/>
  <c r="X31" i="8"/>
  <c r="X30" i="8"/>
  <c r="W30" i="8" s="1"/>
  <c r="Y30" i="8" s="1"/>
  <c r="AA30" i="8" s="1"/>
  <c r="X29" i="8"/>
  <c r="X28" i="8"/>
  <c r="X27" i="8"/>
  <c r="Z27" i="8" s="1"/>
  <c r="X26" i="8"/>
  <c r="X25" i="8"/>
  <c r="X24" i="8"/>
  <c r="W24" i="8" s="1"/>
  <c r="Y24" i="8" s="1"/>
  <c r="AA24" i="8" s="1"/>
  <c r="X23" i="8"/>
  <c r="X22" i="8"/>
  <c r="W22" i="8" s="1"/>
  <c r="Y22" i="8" s="1"/>
  <c r="AA22" i="8" s="1"/>
  <c r="X21" i="8"/>
  <c r="X20" i="8"/>
  <c r="X19" i="8"/>
  <c r="W19" i="8" s="1"/>
  <c r="Y19" i="8" s="1"/>
  <c r="AA19" i="8" s="1"/>
  <c r="X18" i="8"/>
  <c r="Z18" i="8" s="1"/>
  <c r="X17" i="8"/>
  <c r="X16" i="8"/>
  <c r="Z16" i="8" s="1"/>
  <c r="X15" i="8"/>
  <c r="X14" i="8"/>
  <c r="X13" i="8"/>
  <c r="X12" i="8"/>
  <c r="X11" i="8"/>
  <c r="W11" i="8" s="1"/>
  <c r="Y11" i="8" s="1"/>
  <c r="AA11" i="8" s="1"/>
  <c r="X10" i="8"/>
  <c r="X9" i="8"/>
  <c r="X8" i="8"/>
  <c r="Z8" i="8" s="1"/>
  <c r="X7" i="8"/>
  <c r="W7" i="8" s="1"/>
  <c r="Y7" i="8" s="1"/>
  <c r="AA7" i="8" s="1"/>
  <c r="X6" i="8"/>
  <c r="X5" i="8"/>
  <c r="Z5" i="8" s="1"/>
  <c r="H57" i="7"/>
  <c r="V6" i="14" s="1"/>
  <c r="X56" i="7"/>
  <c r="X54" i="7"/>
  <c r="X53" i="7"/>
  <c r="X52" i="7"/>
  <c r="X51" i="7"/>
  <c r="X49" i="7"/>
  <c r="X48" i="7"/>
  <c r="X47" i="7"/>
  <c r="Z47" i="7" s="1"/>
  <c r="X46" i="7"/>
  <c r="X45" i="7"/>
  <c r="X44" i="7"/>
  <c r="X43" i="7"/>
  <c r="X41" i="7"/>
  <c r="X40" i="7"/>
  <c r="X38" i="7"/>
  <c r="X37" i="7"/>
  <c r="X36" i="7"/>
  <c r="X34" i="7"/>
  <c r="X33" i="7"/>
  <c r="X32" i="7"/>
  <c r="X31" i="7"/>
  <c r="X29" i="7"/>
  <c r="X28" i="7"/>
  <c r="X26" i="7"/>
  <c r="X25" i="7"/>
  <c r="X24" i="7"/>
  <c r="X23" i="7"/>
  <c r="X22" i="7"/>
  <c r="X21" i="7"/>
  <c r="X20" i="7"/>
  <c r="X19" i="7"/>
  <c r="X18" i="7"/>
  <c r="W18" i="7" s="1"/>
  <c r="Y18" i="7" s="1"/>
  <c r="AA18" i="7" s="1"/>
  <c r="X17" i="7"/>
  <c r="X16" i="7"/>
  <c r="X15" i="7"/>
  <c r="Z15" i="7" s="1"/>
  <c r="X14" i="7"/>
  <c r="X13" i="7"/>
  <c r="X12" i="7"/>
  <c r="X11" i="7"/>
  <c r="X10" i="7"/>
  <c r="W10" i="7" s="1"/>
  <c r="Y10" i="7" s="1"/>
  <c r="AA10" i="7" s="1"/>
  <c r="X9" i="7"/>
  <c r="X8" i="7"/>
  <c r="X7" i="7"/>
  <c r="Z7" i="7" s="1"/>
  <c r="X6" i="7"/>
  <c r="X5" i="7"/>
  <c r="X6" i="6"/>
  <c r="X7" i="6"/>
  <c r="X8" i="6"/>
  <c r="X9" i="6"/>
  <c r="X10" i="6"/>
  <c r="X11" i="6"/>
  <c r="X12" i="6"/>
  <c r="X13" i="6"/>
  <c r="X14" i="6"/>
  <c r="X15" i="6"/>
  <c r="X16" i="6"/>
  <c r="X17" i="6"/>
  <c r="X18" i="6"/>
  <c r="X19" i="6"/>
  <c r="X20" i="6"/>
  <c r="X21" i="6"/>
  <c r="X22" i="6"/>
  <c r="X5" i="6"/>
  <c r="I56" i="6"/>
  <c r="I38" i="6"/>
  <c r="I5" i="6"/>
  <c r="K23" i="12" l="1"/>
  <c r="J23" i="12"/>
  <c r="J19" i="12"/>
  <c r="K19" i="12"/>
  <c r="K15" i="12"/>
  <c r="J15" i="12"/>
  <c r="J11" i="12"/>
  <c r="K11" i="12"/>
  <c r="J7" i="12"/>
  <c r="K7" i="12"/>
  <c r="K22" i="12"/>
  <c r="J22" i="12"/>
  <c r="J18" i="12"/>
  <c r="K18" i="12"/>
  <c r="K14" i="12"/>
  <c r="J14" i="12"/>
  <c r="K10" i="12"/>
  <c r="J10" i="12"/>
  <c r="K21" i="12"/>
  <c r="J21" i="12"/>
  <c r="J17" i="12"/>
  <c r="K17" i="12"/>
  <c r="J13" i="12"/>
  <c r="K13" i="12"/>
  <c r="J9" i="12"/>
  <c r="K9" i="12"/>
  <c r="J32" i="12"/>
  <c r="K32" i="12"/>
  <c r="K20" i="12"/>
  <c r="J20" i="12"/>
  <c r="K16" i="12"/>
  <c r="J16" i="12"/>
  <c r="K12" i="12"/>
  <c r="J12" i="12"/>
  <c r="J8" i="12"/>
  <c r="K8" i="12"/>
  <c r="J17" i="13"/>
  <c r="K17" i="13"/>
  <c r="J13" i="13"/>
  <c r="K13" i="13"/>
  <c r="J16" i="13"/>
  <c r="K16" i="13"/>
  <c r="J8" i="13"/>
  <c r="K8" i="13"/>
  <c r="K15" i="13"/>
  <c r="J15" i="13"/>
  <c r="J11" i="13"/>
  <c r="K11" i="13"/>
  <c r="J7" i="13"/>
  <c r="K7" i="13"/>
  <c r="J9" i="13"/>
  <c r="K9" i="13"/>
  <c r="K12" i="13"/>
  <c r="J12" i="13"/>
  <c r="K14" i="13"/>
  <c r="J14" i="13"/>
  <c r="K10" i="13"/>
  <c r="J10" i="13"/>
  <c r="J12" i="11"/>
  <c r="K12" i="11"/>
  <c r="K21" i="11"/>
  <c r="J21" i="11"/>
  <c r="J16" i="11"/>
  <c r="K16" i="11"/>
  <c r="J11" i="11"/>
  <c r="K11" i="11"/>
  <c r="K7" i="11"/>
  <c r="J7" i="11"/>
  <c r="K24" i="11"/>
  <c r="J24" i="11"/>
  <c r="J8" i="11"/>
  <c r="K8" i="11"/>
  <c r="J20" i="11"/>
  <c r="K20" i="11"/>
  <c r="K15" i="11"/>
  <c r="J15" i="11"/>
  <c r="J10" i="11"/>
  <c r="K10" i="11"/>
  <c r="K17" i="11"/>
  <c r="J17" i="11"/>
  <c r="K25" i="11"/>
  <c r="J25" i="11"/>
  <c r="J19" i="11"/>
  <c r="K19" i="11"/>
  <c r="K13" i="11"/>
  <c r="J13" i="11"/>
  <c r="K9" i="11"/>
  <c r="J9" i="11"/>
  <c r="W66" i="6"/>
  <c r="Y66" i="6" s="1"/>
  <c r="AA66" i="6" s="1"/>
  <c r="Z66" i="6"/>
  <c r="Z73" i="6"/>
  <c r="W73" i="6"/>
  <c r="Y73" i="6" s="1"/>
  <c r="AA73" i="6" s="1"/>
  <c r="Z65" i="6"/>
  <c r="W65" i="6"/>
  <c r="Y65" i="6" s="1"/>
  <c r="AA65" i="6" s="1"/>
  <c r="W57" i="6"/>
  <c r="Y57" i="6" s="1"/>
  <c r="AA57" i="6" s="1"/>
  <c r="Z57" i="6"/>
  <c r="W49" i="6"/>
  <c r="Y49" i="6" s="1"/>
  <c r="AA49" i="6" s="1"/>
  <c r="Z49" i="6"/>
  <c r="Z41" i="6"/>
  <c r="W41" i="6"/>
  <c r="Y41" i="6" s="1"/>
  <c r="AA41" i="6" s="1"/>
  <c r="Z33" i="6"/>
  <c r="W33" i="6"/>
  <c r="Y33" i="6" s="1"/>
  <c r="AA33" i="6" s="1"/>
  <c r="Z25" i="6"/>
  <c r="W25" i="6"/>
  <c r="Y25" i="6" s="1"/>
  <c r="AA25" i="6" s="1"/>
  <c r="W17" i="6"/>
  <c r="Y17" i="6" s="1"/>
  <c r="AA17" i="6" s="1"/>
  <c r="Z17" i="6"/>
  <c r="Z9" i="6"/>
  <c r="W9" i="6"/>
  <c r="Y9" i="6" s="1"/>
  <c r="AA9" i="6" s="1"/>
  <c r="W48" i="6"/>
  <c r="Y48" i="6" s="1"/>
  <c r="AA48" i="6" s="1"/>
  <c r="Z48" i="6"/>
  <c r="W8" i="6"/>
  <c r="Y8" i="6" s="1"/>
  <c r="AA8" i="6" s="1"/>
  <c r="Z8" i="6"/>
  <c r="Z32" i="6"/>
  <c r="W32" i="6"/>
  <c r="Y32" i="6" s="1"/>
  <c r="AA32" i="6" s="1"/>
  <c r="W71" i="6"/>
  <c r="Y71" i="6" s="1"/>
  <c r="AA71" i="6" s="1"/>
  <c r="Z71" i="6"/>
  <c r="W63" i="6"/>
  <c r="Y63" i="6" s="1"/>
  <c r="AA63" i="6" s="1"/>
  <c r="Z63" i="6"/>
  <c r="W55" i="6"/>
  <c r="Y55" i="6" s="1"/>
  <c r="AA55" i="6" s="1"/>
  <c r="Z55" i="6"/>
  <c r="W47" i="6"/>
  <c r="Y47" i="6" s="1"/>
  <c r="AA47" i="6" s="1"/>
  <c r="Z47" i="6"/>
  <c r="W39" i="6"/>
  <c r="Y39" i="6" s="1"/>
  <c r="AA39" i="6" s="1"/>
  <c r="Z39" i="6"/>
  <c r="W31" i="6"/>
  <c r="Y31" i="6" s="1"/>
  <c r="AA31" i="6" s="1"/>
  <c r="Z31" i="6"/>
  <c r="W23" i="6"/>
  <c r="Y23" i="6" s="1"/>
  <c r="AA23" i="6" s="1"/>
  <c r="Z23" i="6"/>
  <c r="Z15" i="6"/>
  <c r="W15" i="6"/>
  <c r="Y15" i="6" s="1"/>
  <c r="AA15" i="6" s="1"/>
  <c r="Z7" i="6"/>
  <c r="W7" i="6"/>
  <c r="Y7" i="6" s="1"/>
  <c r="AA7" i="6" s="1"/>
  <c r="Z64" i="6"/>
  <c r="W64" i="6"/>
  <c r="Y64" i="6" s="1"/>
  <c r="AA64" i="6" s="1"/>
  <c r="Z24" i="6"/>
  <c r="W24" i="6"/>
  <c r="Y24" i="6" s="1"/>
  <c r="AA24" i="6" s="1"/>
  <c r="Z70" i="6"/>
  <c r="W70" i="6"/>
  <c r="Y70" i="6" s="1"/>
  <c r="AA70" i="6" s="1"/>
  <c r="W62" i="6"/>
  <c r="Y62" i="6" s="1"/>
  <c r="AA62" i="6" s="1"/>
  <c r="Z62" i="6"/>
  <c r="W54" i="6"/>
  <c r="Y54" i="6" s="1"/>
  <c r="AA54" i="6" s="1"/>
  <c r="Z54" i="6"/>
  <c r="W46" i="6"/>
  <c r="Y46" i="6" s="1"/>
  <c r="AA46" i="6" s="1"/>
  <c r="Z46" i="6"/>
  <c r="W38" i="6"/>
  <c r="Y38" i="6" s="1"/>
  <c r="AA38" i="6" s="1"/>
  <c r="Z38" i="6"/>
  <c r="W30" i="6"/>
  <c r="Y30" i="6" s="1"/>
  <c r="AA30" i="6" s="1"/>
  <c r="Z30" i="6"/>
  <c r="W22" i="6"/>
  <c r="Y22" i="6" s="1"/>
  <c r="AA22" i="6" s="1"/>
  <c r="Z22" i="6"/>
  <c r="W14" i="6"/>
  <c r="Y14" i="6" s="1"/>
  <c r="AA14" i="6" s="1"/>
  <c r="Z14" i="6"/>
  <c r="W6" i="6"/>
  <c r="Y6" i="6" s="1"/>
  <c r="AA6" i="6" s="1"/>
  <c r="Z6" i="6"/>
  <c r="Z72" i="6"/>
  <c r="W72" i="6"/>
  <c r="Y72" i="6" s="1"/>
  <c r="AA72" i="6" s="1"/>
  <c r="Z16" i="6"/>
  <c r="W16" i="6"/>
  <c r="Y16" i="6" s="1"/>
  <c r="AA16" i="6" s="1"/>
  <c r="Z69" i="6"/>
  <c r="W69" i="6"/>
  <c r="Y69" i="6" s="1"/>
  <c r="AA69" i="6" s="1"/>
  <c r="Z61" i="6"/>
  <c r="W61" i="6"/>
  <c r="Y61" i="6" s="1"/>
  <c r="AA61" i="6" s="1"/>
  <c r="Z53" i="6"/>
  <c r="W53" i="6"/>
  <c r="Y53" i="6" s="1"/>
  <c r="AA53" i="6" s="1"/>
  <c r="Z45" i="6"/>
  <c r="W45" i="6"/>
  <c r="Y45" i="6" s="1"/>
  <c r="AA45" i="6" s="1"/>
  <c r="Z37" i="6"/>
  <c r="W37" i="6"/>
  <c r="Y37" i="6" s="1"/>
  <c r="AA37" i="6" s="1"/>
  <c r="W29" i="6"/>
  <c r="Y29" i="6" s="1"/>
  <c r="AA29" i="6" s="1"/>
  <c r="Z29" i="6"/>
  <c r="Z21" i="6"/>
  <c r="W21" i="6"/>
  <c r="Y21" i="6" s="1"/>
  <c r="AA21" i="6" s="1"/>
  <c r="Z13" i="6"/>
  <c r="W13" i="6"/>
  <c r="Y13" i="6" s="1"/>
  <c r="AA13" i="6" s="1"/>
  <c r="W40" i="6"/>
  <c r="Y40" i="6" s="1"/>
  <c r="AA40" i="6" s="1"/>
  <c r="Z40" i="6"/>
  <c r="Z68" i="6"/>
  <c r="W68" i="6"/>
  <c r="Y68" i="6" s="1"/>
  <c r="AA68" i="6" s="1"/>
  <c r="Z60" i="6"/>
  <c r="W60" i="6"/>
  <c r="Y60" i="6" s="1"/>
  <c r="AA60" i="6" s="1"/>
  <c r="Z52" i="6"/>
  <c r="W52" i="6"/>
  <c r="Y52" i="6" s="1"/>
  <c r="AA52" i="6" s="1"/>
  <c r="Z44" i="6"/>
  <c r="W44" i="6"/>
  <c r="Y44" i="6" s="1"/>
  <c r="AA44" i="6" s="1"/>
  <c r="Z36" i="6"/>
  <c r="W36" i="6"/>
  <c r="Y36" i="6" s="1"/>
  <c r="AA36" i="6" s="1"/>
  <c r="Z28" i="6"/>
  <c r="W28" i="6"/>
  <c r="Y28" i="6" s="1"/>
  <c r="AA28" i="6" s="1"/>
  <c r="Z20" i="6"/>
  <c r="W20" i="6"/>
  <c r="Y20" i="6" s="1"/>
  <c r="AA20" i="6" s="1"/>
  <c r="Z12" i="6"/>
  <c r="W12" i="6"/>
  <c r="Y12" i="6" s="1"/>
  <c r="AA12" i="6" s="1"/>
  <c r="Z56" i="6"/>
  <c r="W56" i="6"/>
  <c r="Y56" i="6" s="1"/>
  <c r="AA56" i="6" s="1"/>
  <c r="Z75" i="6"/>
  <c r="W75" i="6"/>
  <c r="Y75" i="6" s="1"/>
  <c r="AA75" i="6" s="1"/>
  <c r="Z67" i="6"/>
  <c r="W67" i="6"/>
  <c r="Y67" i="6" s="1"/>
  <c r="AA67" i="6" s="1"/>
  <c r="Z59" i="6"/>
  <c r="W59" i="6"/>
  <c r="Y59" i="6" s="1"/>
  <c r="AA59" i="6" s="1"/>
  <c r="Z51" i="6"/>
  <c r="W51" i="6"/>
  <c r="Y51" i="6" s="1"/>
  <c r="AA51" i="6" s="1"/>
  <c r="Z43" i="6"/>
  <c r="W43" i="6"/>
  <c r="Y43" i="6" s="1"/>
  <c r="AA43" i="6" s="1"/>
  <c r="Z35" i="6"/>
  <c r="W35" i="6"/>
  <c r="Y35" i="6" s="1"/>
  <c r="AA35" i="6" s="1"/>
  <c r="Z27" i="6"/>
  <c r="W27" i="6"/>
  <c r="Y27" i="6" s="1"/>
  <c r="AA27" i="6" s="1"/>
  <c r="Z19" i="6"/>
  <c r="W19" i="6"/>
  <c r="Y19" i="6" s="1"/>
  <c r="AA19" i="6" s="1"/>
  <c r="Z11" i="6"/>
  <c r="W11" i="6"/>
  <c r="Y11" i="6" s="1"/>
  <c r="AA11" i="6" s="1"/>
  <c r="W74" i="6"/>
  <c r="Y74" i="6" s="1"/>
  <c r="AA74" i="6" s="1"/>
  <c r="Z74" i="6"/>
  <c r="W58" i="6"/>
  <c r="Y58" i="6" s="1"/>
  <c r="AA58" i="6" s="1"/>
  <c r="Z58" i="6"/>
  <c r="W50" i="6"/>
  <c r="Y50" i="6" s="1"/>
  <c r="AA50" i="6" s="1"/>
  <c r="Z50" i="6"/>
  <c r="W42" i="6"/>
  <c r="Y42" i="6" s="1"/>
  <c r="AA42" i="6" s="1"/>
  <c r="Z42" i="6"/>
  <c r="W34" i="6"/>
  <c r="Y34" i="6" s="1"/>
  <c r="AA34" i="6" s="1"/>
  <c r="Z34" i="6"/>
  <c r="W26" i="6"/>
  <c r="Y26" i="6" s="1"/>
  <c r="AA26" i="6" s="1"/>
  <c r="Z26" i="6"/>
  <c r="W18" i="6"/>
  <c r="Y18" i="6" s="1"/>
  <c r="AA18" i="6" s="1"/>
  <c r="Z18" i="6"/>
  <c r="W10" i="6"/>
  <c r="Y10" i="6" s="1"/>
  <c r="AA10" i="6" s="1"/>
  <c r="Z10" i="6"/>
  <c r="X40" i="9"/>
  <c r="Z40" i="9" s="1"/>
  <c r="X43" i="9"/>
  <c r="W43" i="9" s="1"/>
  <c r="Y43" i="9" s="1"/>
  <c r="AA43" i="9" s="1"/>
  <c r="X58" i="9"/>
  <c r="Z58" i="9" s="1"/>
  <c r="X59" i="9"/>
  <c r="W59" i="9" s="1"/>
  <c r="Y59" i="9" s="1"/>
  <c r="AA59" i="9" s="1"/>
  <c r="X41" i="9"/>
  <c r="Z41" i="9" s="1"/>
  <c r="X57" i="9"/>
  <c r="W57" i="9" s="1"/>
  <c r="Y57" i="9" s="1"/>
  <c r="AA57" i="9" s="1"/>
  <c r="X41" i="8"/>
  <c r="W41" i="8" s="1"/>
  <c r="Y41" i="8" s="1"/>
  <c r="AA41" i="8" s="1"/>
  <c r="X49" i="8"/>
  <c r="W49" i="8" s="1"/>
  <c r="Y49" i="8" s="1"/>
  <c r="AA49" i="8" s="1"/>
  <c r="X46" i="8"/>
  <c r="W46" i="8" s="1"/>
  <c r="Y46" i="8" s="1"/>
  <c r="AA46" i="8" s="1"/>
  <c r="X43" i="8"/>
  <c r="W43" i="8" s="1"/>
  <c r="Y43" i="8" s="1"/>
  <c r="AA43" i="8" s="1"/>
  <c r="X63" i="8"/>
  <c r="Z63" i="8" s="1"/>
  <c r="X58" i="8"/>
  <c r="Z58" i="8" s="1"/>
  <c r="X60" i="8"/>
  <c r="Z60" i="8" s="1"/>
  <c r="X27" i="7"/>
  <c r="Z27" i="7" s="1"/>
  <c r="X35" i="7"/>
  <c r="Z35" i="7" s="1"/>
  <c r="X39" i="7"/>
  <c r="Z39" i="7" s="1"/>
  <c r="X55" i="7"/>
  <c r="Z55" i="7" s="1"/>
  <c r="X30" i="7"/>
  <c r="W30" i="7" s="1"/>
  <c r="Y30" i="7" s="1"/>
  <c r="AA30" i="7" s="1"/>
  <c r="X42" i="7"/>
  <c r="W42" i="7" s="1"/>
  <c r="Y42" i="7" s="1"/>
  <c r="AA42" i="7" s="1"/>
  <c r="X50" i="7"/>
  <c r="W50" i="7" s="1"/>
  <c r="Y50" i="7" s="1"/>
  <c r="AA50" i="7" s="1"/>
  <c r="P10" i="13"/>
  <c r="R10" i="13" s="1"/>
  <c r="P14" i="13"/>
  <c r="R14" i="13" s="1"/>
  <c r="S6" i="13"/>
  <c r="S5" i="13"/>
  <c r="I22" i="13"/>
  <c r="O22" i="13"/>
  <c r="J40" i="12"/>
  <c r="K40" i="12"/>
  <c r="J42" i="12"/>
  <c r="K42" i="12"/>
  <c r="J43" i="12"/>
  <c r="K43" i="12"/>
  <c r="K46" i="12"/>
  <c r="K49" i="12"/>
  <c r="K47" i="12"/>
  <c r="K33" i="12"/>
  <c r="K38" i="12"/>
  <c r="K48" i="12"/>
  <c r="K45" i="12"/>
  <c r="K44" i="12"/>
  <c r="K41" i="12"/>
  <c r="K39" i="12"/>
  <c r="K37" i="12"/>
  <c r="K36" i="12"/>
  <c r="K35" i="12"/>
  <c r="K34" i="12"/>
  <c r="I50" i="12"/>
  <c r="T50" i="12"/>
  <c r="Q50" i="12"/>
  <c r="R50" i="12"/>
  <c r="R8" i="11"/>
  <c r="T8" i="11" s="1"/>
  <c r="S7" i="11"/>
  <c r="U7" i="11" s="1"/>
  <c r="R6" i="11"/>
  <c r="T6" i="11" s="1"/>
  <c r="S5" i="11"/>
  <c r="S27" i="11" s="1"/>
  <c r="N5" i="10"/>
  <c r="N9" i="10" s="1"/>
  <c r="O5" i="10"/>
  <c r="O9" i="10" s="1"/>
  <c r="E9" i="14" s="1"/>
  <c r="I51" i="9"/>
  <c r="V8" i="14"/>
  <c r="I53" i="8"/>
  <c r="V7" i="14"/>
  <c r="N38" i="8"/>
  <c r="O38" i="8"/>
  <c r="O22" i="8"/>
  <c r="O5" i="8"/>
  <c r="N5" i="8"/>
  <c r="I41" i="7"/>
  <c r="N5" i="7"/>
  <c r="M57" i="7"/>
  <c r="I5" i="7"/>
  <c r="I25" i="7"/>
  <c r="N38" i="6"/>
  <c r="K5" i="11"/>
  <c r="R25" i="11"/>
  <c r="T25" i="11" s="1"/>
  <c r="I22" i="8"/>
  <c r="I5" i="8"/>
  <c r="O53" i="8"/>
  <c r="I38" i="8"/>
  <c r="K21" i="13"/>
  <c r="J21" i="13"/>
  <c r="P13" i="13"/>
  <c r="R13" i="13" s="1"/>
  <c r="P21" i="13"/>
  <c r="R21" i="13" s="1"/>
  <c r="J5" i="13"/>
  <c r="P11" i="13"/>
  <c r="R11" i="13" s="1"/>
  <c r="K6" i="13"/>
  <c r="P17" i="13"/>
  <c r="R17" i="13" s="1"/>
  <c r="S12" i="13"/>
  <c r="P9" i="13"/>
  <c r="R9" i="13" s="1"/>
  <c r="S15" i="13"/>
  <c r="S7" i="13"/>
  <c r="S16" i="13"/>
  <c r="S8" i="13"/>
  <c r="S49" i="12"/>
  <c r="U49" i="12" s="1"/>
  <c r="S48" i="12"/>
  <c r="U48" i="12" s="1"/>
  <c r="S47" i="12"/>
  <c r="U47" i="12" s="1"/>
  <c r="S46" i="12"/>
  <c r="U46" i="12" s="1"/>
  <c r="S45" i="12"/>
  <c r="U45" i="12" s="1"/>
  <c r="S44" i="12"/>
  <c r="U44" i="12" s="1"/>
  <c r="S43" i="12"/>
  <c r="U43" i="12" s="1"/>
  <c r="S42" i="12"/>
  <c r="U42" i="12" s="1"/>
  <c r="S41" i="12"/>
  <c r="U41" i="12" s="1"/>
  <c r="S40" i="12"/>
  <c r="U40" i="12" s="1"/>
  <c r="S39" i="12"/>
  <c r="U39" i="12" s="1"/>
  <c r="S38" i="12"/>
  <c r="U38" i="12" s="1"/>
  <c r="S37" i="12"/>
  <c r="U37" i="12" s="1"/>
  <c r="S36" i="12"/>
  <c r="U36" i="12" s="1"/>
  <c r="S35" i="12"/>
  <c r="U35" i="12" s="1"/>
  <c r="S34" i="12"/>
  <c r="U34" i="12" s="1"/>
  <c r="S15" i="12"/>
  <c r="U15" i="12" s="1"/>
  <c r="S14" i="12"/>
  <c r="U14" i="12" s="1"/>
  <c r="S13" i="12"/>
  <c r="U13" i="12" s="1"/>
  <c r="S12" i="12"/>
  <c r="U12" i="12" s="1"/>
  <c r="S11" i="12"/>
  <c r="U11" i="12" s="1"/>
  <c r="S10" i="12"/>
  <c r="U10" i="12" s="1"/>
  <c r="S9" i="12"/>
  <c r="U9" i="12" s="1"/>
  <c r="S8" i="12"/>
  <c r="U8" i="12" s="1"/>
  <c r="S7" i="12"/>
  <c r="U7" i="12" s="1"/>
  <c r="S6" i="12"/>
  <c r="U6" i="12" s="1"/>
  <c r="K6" i="12"/>
  <c r="J5" i="12"/>
  <c r="K5" i="12"/>
  <c r="S5" i="12"/>
  <c r="J5" i="11"/>
  <c r="J6" i="11"/>
  <c r="O35" i="9"/>
  <c r="N35" i="9"/>
  <c r="O21" i="9"/>
  <c r="N21" i="9"/>
  <c r="N5" i="9"/>
  <c r="N51" i="9"/>
  <c r="O51" i="9"/>
  <c r="M64" i="9"/>
  <c r="N41" i="7"/>
  <c r="O41" i="7"/>
  <c r="N25" i="7"/>
  <c r="O25" i="7"/>
  <c r="O5" i="7"/>
  <c r="T5" i="11"/>
  <c r="Z8" i="10"/>
  <c r="W8" i="10"/>
  <c r="Y8" i="10" s="1"/>
  <c r="AA8" i="10" s="1"/>
  <c r="W5" i="10"/>
  <c r="X9" i="10"/>
  <c r="Z5" i="10"/>
  <c r="Z6" i="10"/>
  <c r="W6" i="10"/>
  <c r="Y6" i="10" s="1"/>
  <c r="AA6" i="10" s="1"/>
  <c r="W7" i="10"/>
  <c r="Y7" i="10" s="1"/>
  <c r="AA7" i="10" s="1"/>
  <c r="I21" i="9"/>
  <c r="I35" i="9"/>
  <c r="W42" i="9"/>
  <c r="Y42" i="9" s="1"/>
  <c r="AA42" i="9" s="1"/>
  <c r="Z42" i="9"/>
  <c r="W36" i="9"/>
  <c r="Y36" i="9" s="1"/>
  <c r="AA36" i="9" s="1"/>
  <c r="Z36" i="9"/>
  <c r="Z39" i="9"/>
  <c r="W39" i="9"/>
  <c r="Y39" i="9" s="1"/>
  <c r="AA39" i="9" s="1"/>
  <c r="W45" i="9"/>
  <c r="Y45" i="9" s="1"/>
  <c r="AA45" i="9" s="1"/>
  <c r="Z45" i="9"/>
  <c r="W38" i="9"/>
  <c r="Y38" i="9" s="1"/>
  <c r="AA38" i="9" s="1"/>
  <c r="Z38" i="9"/>
  <c r="W46" i="9"/>
  <c r="Y46" i="9" s="1"/>
  <c r="AA46" i="9" s="1"/>
  <c r="Z46" i="9"/>
  <c r="W37" i="9"/>
  <c r="Y37" i="9" s="1"/>
  <c r="AA37" i="9" s="1"/>
  <c r="Z37" i="9"/>
  <c r="W44" i="9"/>
  <c r="Y44" i="9" s="1"/>
  <c r="AA44" i="9" s="1"/>
  <c r="Z44" i="9"/>
  <c r="W25" i="9"/>
  <c r="Y25" i="9" s="1"/>
  <c r="AA25" i="9" s="1"/>
  <c r="Z25" i="9"/>
  <c r="W8" i="9"/>
  <c r="Y8" i="9" s="1"/>
  <c r="AA8" i="9" s="1"/>
  <c r="Z8" i="9"/>
  <c r="Z32" i="9"/>
  <c r="W32" i="9"/>
  <c r="Y32" i="9" s="1"/>
  <c r="AA32" i="9" s="1"/>
  <c r="W33" i="9"/>
  <c r="Y33" i="9" s="1"/>
  <c r="AA33" i="9" s="1"/>
  <c r="Z33" i="9"/>
  <c r="W47" i="9"/>
  <c r="Y47" i="9" s="1"/>
  <c r="AA47" i="9" s="1"/>
  <c r="Z47" i="9"/>
  <c r="W51" i="9"/>
  <c r="Y51" i="9" s="1"/>
  <c r="AA51" i="9" s="1"/>
  <c r="Z51" i="9"/>
  <c r="Z7" i="9"/>
  <c r="W7" i="9"/>
  <c r="Y7" i="9" s="1"/>
  <c r="AA7" i="9" s="1"/>
  <c r="Z24" i="9"/>
  <c r="W24" i="9"/>
  <c r="Y24" i="9" s="1"/>
  <c r="AA24" i="9" s="1"/>
  <c r="W16" i="9"/>
  <c r="Y16" i="9" s="1"/>
  <c r="AA16" i="9" s="1"/>
  <c r="Z16" i="9"/>
  <c r="W15" i="9"/>
  <c r="Y15" i="9" s="1"/>
  <c r="AA15" i="9" s="1"/>
  <c r="W5" i="9"/>
  <c r="Z5" i="9"/>
  <c r="Z10" i="9"/>
  <c r="W10" i="9"/>
  <c r="Y10" i="9" s="1"/>
  <c r="AA10" i="9" s="1"/>
  <c r="Z19" i="9"/>
  <c r="W19" i="9"/>
  <c r="Y19" i="9" s="1"/>
  <c r="AA19" i="9" s="1"/>
  <c r="Z21" i="9"/>
  <c r="W21" i="9"/>
  <c r="Y21" i="9" s="1"/>
  <c r="AA21" i="9" s="1"/>
  <c r="Z26" i="9"/>
  <c r="W26" i="9"/>
  <c r="Y26" i="9" s="1"/>
  <c r="AA26" i="9" s="1"/>
  <c r="W30" i="9"/>
  <c r="Y30" i="9" s="1"/>
  <c r="AA30" i="9" s="1"/>
  <c r="Z30" i="9"/>
  <c r="Z53" i="9"/>
  <c r="W53" i="9"/>
  <c r="Y53" i="9" s="1"/>
  <c r="AA53" i="9" s="1"/>
  <c r="Z62" i="9"/>
  <c r="W62" i="9"/>
  <c r="Y62" i="9" s="1"/>
  <c r="AA62" i="9" s="1"/>
  <c r="Z11" i="9"/>
  <c r="W11" i="9"/>
  <c r="Y11" i="9" s="1"/>
  <c r="AA11" i="9" s="1"/>
  <c r="Z54" i="9"/>
  <c r="W54" i="9"/>
  <c r="Y54" i="9" s="1"/>
  <c r="AA54" i="9" s="1"/>
  <c r="Z63" i="9"/>
  <c r="W63" i="9"/>
  <c r="Y63" i="9" s="1"/>
  <c r="AA63" i="9" s="1"/>
  <c r="Z20" i="9"/>
  <c r="W20" i="9"/>
  <c r="Y20" i="9" s="1"/>
  <c r="AA20" i="9" s="1"/>
  <c r="Z22" i="9"/>
  <c r="W22" i="9"/>
  <c r="Y22" i="9" s="1"/>
  <c r="AA22" i="9" s="1"/>
  <c r="Z27" i="9"/>
  <c r="W27" i="9"/>
  <c r="Y27" i="9" s="1"/>
  <c r="AA27" i="9" s="1"/>
  <c r="Z48" i="9"/>
  <c r="W48" i="9"/>
  <c r="Y48" i="9" s="1"/>
  <c r="AA48" i="9" s="1"/>
  <c r="Z12" i="9"/>
  <c r="W12" i="9"/>
  <c r="Y12" i="9" s="1"/>
  <c r="AA12" i="9" s="1"/>
  <c r="Z17" i="9"/>
  <c r="W17" i="9"/>
  <c r="Y17" i="9" s="1"/>
  <c r="AA17" i="9" s="1"/>
  <c r="Z28" i="9"/>
  <c r="W28" i="9"/>
  <c r="Y28" i="9" s="1"/>
  <c r="AA28" i="9" s="1"/>
  <c r="Z49" i="9"/>
  <c r="W49" i="9"/>
  <c r="Y49" i="9" s="1"/>
  <c r="AA49" i="9" s="1"/>
  <c r="Z55" i="9"/>
  <c r="W55" i="9"/>
  <c r="Y55" i="9" s="1"/>
  <c r="AA55" i="9" s="1"/>
  <c r="Z60" i="9"/>
  <c r="W60" i="9"/>
  <c r="Y60" i="9" s="1"/>
  <c r="AA60" i="9" s="1"/>
  <c r="W13" i="9"/>
  <c r="Y13" i="9" s="1"/>
  <c r="AA13" i="9" s="1"/>
  <c r="Z13" i="9"/>
  <c r="Z18" i="9"/>
  <c r="W18" i="9"/>
  <c r="Y18" i="9" s="1"/>
  <c r="AA18" i="9" s="1"/>
  <c r="Z34" i="9"/>
  <c r="W34" i="9"/>
  <c r="Y34" i="9" s="1"/>
  <c r="AA34" i="9" s="1"/>
  <c r="Z50" i="9"/>
  <c r="W50" i="9"/>
  <c r="Y50" i="9" s="1"/>
  <c r="AA50" i="9" s="1"/>
  <c r="Z9" i="9"/>
  <c r="W9" i="9"/>
  <c r="Y9" i="9" s="1"/>
  <c r="AA9" i="9" s="1"/>
  <c r="Z29" i="9"/>
  <c r="W29" i="9"/>
  <c r="Y29" i="9" s="1"/>
  <c r="AA29" i="9" s="1"/>
  <c r="Z35" i="9"/>
  <c r="W35" i="9"/>
  <c r="Y35" i="9" s="1"/>
  <c r="AA35" i="9" s="1"/>
  <c r="Z52" i="9"/>
  <c r="W52" i="9"/>
  <c r="Y52" i="9" s="1"/>
  <c r="AA52" i="9" s="1"/>
  <c r="W56" i="9"/>
  <c r="Y56" i="9" s="1"/>
  <c r="AA56" i="9" s="1"/>
  <c r="Z56" i="9"/>
  <c r="Z61" i="9"/>
  <c r="W61" i="9"/>
  <c r="Y61" i="9" s="1"/>
  <c r="AA61" i="9" s="1"/>
  <c r="Z6" i="9"/>
  <c r="Z14" i="9"/>
  <c r="Z23" i="9"/>
  <c r="Z31" i="9"/>
  <c r="W51" i="8"/>
  <c r="Y51" i="8" s="1"/>
  <c r="AA51" i="8" s="1"/>
  <c r="Z51" i="8"/>
  <c r="W40" i="8"/>
  <c r="Y40" i="8" s="1"/>
  <c r="AA40" i="8" s="1"/>
  <c r="Z40" i="8"/>
  <c r="W32" i="8"/>
  <c r="Y32" i="8" s="1"/>
  <c r="AA32" i="8" s="1"/>
  <c r="Z32" i="8"/>
  <c r="W13" i="8"/>
  <c r="Y13" i="8" s="1"/>
  <c r="AA13" i="8" s="1"/>
  <c r="Z13" i="8"/>
  <c r="Z29" i="8"/>
  <c r="W29" i="8"/>
  <c r="Y29" i="8" s="1"/>
  <c r="AA29" i="8" s="1"/>
  <c r="Z48" i="8"/>
  <c r="W48" i="8"/>
  <c r="Y48" i="8" s="1"/>
  <c r="AA48" i="8" s="1"/>
  <c r="Z10" i="8"/>
  <c r="W10" i="8"/>
  <c r="Y10" i="8" s="1"/>
  <c r="AA10" i="8" s="1"/>
  <c r="W21" i="8"/>
  <c r="Y21" i="8" s="1"/>
  <c r="AA21" i="8" s="1"/>
  <c r="Z21" i="8"/>
  <c r="W55" i="8"/>
  <c r="Y55" i="8" s="1"/>
  <c r="AA55" i="8" s="1"/>
  <c r="Z55" i="8"/>
  <c r="Z15" i="8"/>
  <c r="W15" i="8"/>
  <c r="Y15" i="8" s="1"/>
  <c r="AA15" i="8" s="1"/>
  <c r="Z7" i="8"/>
  <c r="W18" i="8"/>
  <c r="Y18" i="8" s="1"/>
  <c r="AA18" i="8" s="1"/>
  <c r="Z24" i="8"/>
  <c r="W28" i="8"/>
  <c r="Y28" i="8" s="1"/>
  <c r="AA28" i="8" s="1"/>
  <c r="Z28" i="8"/>
  <c r="Z33" i="8"/>
  <c r="W33" i="8"/>
  <c r="Y33" i="8" s="1"/>
  <c r="AA33" i="8" s="1"/>
  <c r="W47" i="8"/>
  <c r="Y47" i="8" s="1"/>
  <c r="AA47" i="8" s="1"/>
  <c r="Z47" i="8"/>
  <c r="Z52" i="8"/>
  <c r="W52" i="8"/>
  <c r="Y52" i="8" s="1"/>
  <c r="AA52" i="8" s="1"/>
  <c r="Z64" i="8"/>
  <c r="W64" i="8"/>
  <c r="Y64" i="8" s="1"/>
  <c r="AA64" i="8" s="1"/>
  <c r="Z25" i="8"/>
  <c r="W25" i="8"/>
  <c r="Y25" i="8" s="1"/>
  <c r="AA25" i="8" s="1"/>
  <c r="W61" i="8"/>
  <c r="Y61" i="8" s="1"/>
  <c r="AA61" i="8" s="1"/>
  <c r="Z61" i="8"/>
  <c r="Z31" i="8"/>
  <c r="W31" i="8"/>
  <c r="Y31" i="8" s="1"/>
  <c r="AA31" i="8" s="1"/>
  <c r="W34" i="8"/>
  <c r="Y34" i="8" s="1"/>
  <c r="AA34" i="8" s="1"/>
  <c r="Z34" i="8"/>
  <c r="Z37" i="8"/>
  <c r="W37" i="8"/>
  <c r="Y37" i="8" s="1"/>
  <c r="AA37" i="8" s="1"/>
  <c r="Z50" i="8"/>
  <c r="W50" i="8"/>
  <c r="Y50" i="8" s="1"/>
  <c r="AA50" i="8" s="1"/>
  <c r="Z53" i="8"/>
  <c r="W53" i="8"/>
  <c r="Y53" i="8" s="1"/>
  <c r="AA53" i="8" s="1"/>
  <c r="W59" i="8"/>
  <c r="Y59" i="8" s="1"/>
  <c r="AA59" i="8" s="1"/>
  <c r="Z59" i="8"/>
  <c r="Z65" i="8"/>
  <c r="W65" i="8"/>
  <c r="Y65" i="8" s="1"/>
  <c r="AA65" i="8" s="1"/>
  <c r="Z6" i="8"/>
  <c r="W6" i="8"/>
  <c r="Y6" i="8" s="1"/>
  <c r="AA6" i="8" s="1"/>
  <c r="W39" i="8"/>
  <c r="Y39" i="8" s="1"/>
  <c r="AA39" i="8" s="1"/>
  <c r="Z39" i="8"/>
  <c r="W9" i="8"/>
  <c r="Y9" i="8" s="1"/>
  <c r="AA9" i="8" s="1"/>
  <c r="Z9" i="8"/>
  <c r="Z14" i="8"/>
  <c r="W14" i="8"/>
  <c r="Y14" i="8" s="1"/>
  <c r="AA14" i="8" s="1"/>
  <c r="Z23" i="8"/>
  <c r="W23" i="8"/>
  <c r="Y23" i="8" s="1"/>
  <c r="AA23" i="8" s="1"/>
  <c r="W26" i="8"/>
  <c r="Y26" i="8" s="1"/>
  <c r="AA26" i="8" s="1"/>
  <c r="Z26" i="8"/>
  <c r="Z42" i="8"/>
  <c r="W42" i="8"/>
  <c r="Y42" i="8" s="1"/>
  <c r="AA42" i="8" s="1"/>
  <c r="Z45" i="8"/>
  <c r="W45" i="8"/>
  <c r="Y45" i="8" s="1"/>
  <c r="AA45" i="8" s="1"/>
  <c r="Z56" i="8"/>
  <c r="W56" i="8"/>
  <c r="Y56" i="8" s="1"/>
  <c r="AA56" i="8" s="1"/>
  <c r="Z62" i="8"/>
  <c r="W62" i="8"/>
  <c r="Y62" i="8" s="1"/>
  <c r="AA62" i="8" s="1"/>
  <c r="W38" i="8"/>
  <c r="Y38" i="8" s="1"/>
  <c r="AA38" i="8" s="1"/>
  <c r="Z38" i="8"/>
  <c r="W17" i="8"/>
  <c r="Y17" i="8" s="1"/>
  <c r="AA17" i="8" s="1"/>
  <c r="Z17" i="8"/>
  <c r="Z54" i="8"/>
  <c r="W54" i="8"/>
  <c r="Y54" i="8" s="1"/>
  <c r="AA54" i="8" s="1"/>
  <c r="Z57" i="8"/>
  <c r="W57" i="8"/>
  <c r="Y57" i="8" s="1"/>
  <c r="AA57" i="8" s="1"/>
  <c r="Z44" i="8"/>
  <c r="W44" i="8"/>
  <c r="Y44" i="8" s="1"/>
  <c r="AA44" i="8" s="1"/>
  <c r="Z12" i="8"/>
  <c r="W12" i="8"/>
  <c r="Y12" i="8" s="1"/>
  <c r="AA12" i="8" s="1"/>
  <c r="Z20" i="8"/>
  <c r="W20" i="8"/>
  <c r="Y20" i="8" s="1"/>
  <c r="AA20" i="8" s="1"/>
  <c r="W36" i="8"/>
  <c r="Y36" i="8" s="1"/>
  <c r="AA36" i="8" s="1"/>
  <c r="Z36" i="8"/>
  <c r="W8" i="8"/>
  <c r="Y8" i="8" s="1"/>
  <c r="AA8" i="8" s="1"/>
  <c r="Z11" i="8"/>
  <c r="W16" i="8"/>
  <c r="Y16" i="8" s="1"/>
  <c r="AA16" i="8" s="1"/>
  <c r="Z19" i="8"/>
  <c r="Z22" i="8"/>
  <c r="W27" i="8"/>
  <c r="Y27" i="8" s="1"/>
  <c r="AA27" i="8" s="1"/>
  <c r="Z30" i="8"/>
  <c r="W35" i="8"/>
  <c r="Y35" i="8" s="1"/>
  <c r="AA35" i="8" s="1"/>
  <c r="W5" i="8"/>
  <c r="W31" i="7"/>
  <c r="Y31" i="7" s="1"/>
  <c r="AA31" i="7" s="1"/>
  <c r="Z31" i="7"/>
  <c r="W52" i="7"/>
  <c r="Y52" i="7" s="1"/>
  <c r="AA52" i="7" s="1"/>
  <c r="Z52" i="7"/>
  <c r="Z25" i="7"/>
  <c r="W25" i="7"/>
  <c r="Y25" i="7" s="1"/>
  <c r="AA25" i="7" s="1"/>
  <c r="W32" i="7"/>
  <c r="Y32" i="7" s="1"/>
  <c r="AA32" i="7" s="1"/>
  <c r="Z32" i="7"/>
  <c r="W46" i="7"/>
  <c r="Y46" i="7" s="1"/>
  <c r="AA46" i="7" s="1"/>
  <c r="Z46" i="7"/>
  <c r="Z53" i="7"/>
  <c r="W53" i="7"/>
  <c r="Y53" i="7" s="1"/>
  <c r="AA53" i="7" s="1"/>
  <c r="Z6" i="7"/>
  <c r="W6" i="7"/>
  <c r="Y6" i="7" s="1"/>
  <c r="AA6" i="7" s="1"/>
  <c r="W24" i="7"/>
  <c r="Y24" i="7" s="1"/>
  <c r="AA24" i="7" s="1"/>
  <c r="Z24" i="7"/>
  <c r="Z41" i="7"/>
  <c r="W41" i="7"/>
  <c r="Y41" i="7" s="1"/>
  <c r="AA41" i="7" s="1"/>
  <c r="Z49" i="7"/>
  <c r="W49" i="7"/>
  <c r="Y49" i="7" s="1"/>
  <c r="AA49" i="7" s="1"/>
  <c r="W11" i="7"/>
  <c r="Y11" i="7" s="1"/>
  <c r="AA11" i="7" s="1"/>
  <c r="Z11" i="7"/>
  <c r="Z22" i="7"/>
  <c r="W22" i="7"/>
  <c r="Y22" i="7" s="1"/>
  <c r="AA22" i="7" s="1"/>
  <c r="Z36" i="7"/>
  <c r="W36" i="7"/>
  <c r="Y36" i="7" s="1"/>
  <c r="AA36" i="7" s="1"/>
  <c r="Z8" i="7"/>
  <c r="W8" i="7"/>
  <c r="Y8" i="7" s="1"/>
  <c r="AA8" i="7" s="1"/>
  <c r="W26" i="7"/>
  <c r="Y26" i="7" s="1"/>
  <c r="AA26" i="7" s="1"/>
  <c r="Z26" i="7"/>
  <c r="Z33" i="7"/>
  <c r="W33" i="7"/>
  <c r="Y33" i="7" s="1"/>
  <c r="AA33" i="7" s="1"/>
  <c r="W43" i="7"/>
  <c r="Y43" i="7" s="1"/>
  <c r="AA43" i="7" s="1"/>
  <c r="Z43" i="7"/>
  <c r="Z54" i="7"/>
  <c r="W54" i="7"/>
  <c r="Y54" i="7" s="1"/>
  <c r="AA54" i="7" s="1"/>
  <c r="W20" i="7"/>
  <c r="Y20" i="7" s="1"/>
  <c r="AA20" i="7" s="1"/>
  <c r="Z20" i="7"/>
  <c r="Z17" i="7"/>
  <c r="W17" i="7"/>
  <c r="Y17" i="7" s="1"/>
  <c r="AA17" i="7" s="1"/>
  <c r="Z21" i="7"/>
  <c r="W21" i="7"/>
  <c r="Y21" i="7" s="1"/>
  <c r="AA21" i="7" s="1"/>
  <c r="Z29" i="7"/>
  <c r="W29" i="7"/>
  <c r="Y29" i="7" s="1"/>
  <c r="AA29" i="7" s="1"/>
  <c r="W56" i="7"/>
  <c r="Y56" i="7" s="1"/>
  <c r="AA56" i="7" s="1"/>
  <c r="Z56" i="7"/>
  <c r="Z5" i="7"/>
  <c r="W5" i="7"/>
  <c r="W12" i="7"/>
  <c r="Y12" i="7" s="1"/>
  <c r="AA12" i="7" s="1"/>
  <c r="Z12" i="7"/>
  <c r="W19" i="7"/>
  <c r="Y19" i="7" s="1"/>
  <c r="AA19" i="7" s="1"/>
  <c r="Z19" i="7"/>
  <c r="Z37" i="7"/>
  <c r="W37" i="7"/>
  <c r="Y37" i="7" s="1"/>
  <c r="AA37" i="7" s="1"/>
  <c r="Z40" i="7"/>
  <c r="W40" i="7"/>
  <c r="Y40" i="7" s="1"/>
  <c r="AA40" i="7" s="1"/>
  <c r="Z13" i="7"/>
  <c r="W13" i="7"/>
  <c r="Y13" i="7" s="1"/>
  <c r="AA13" i="7" s="1"/>
  <c r="Z48" i="7"/>
  <c r="W48" i="7"/>
  <c r="Y48" i="7" s="1"/>
  <c r="AA48" i="7" s="1"/>
  <c r="W38" i="7"/>
  <c r="Y38" i="7" s="1"/>
  <c r="AA38" i="7" s="1"/>
  <c r="Z38" i="7"/>
  <c r="Z45" i="7"/>
  <c r="W45" i="7"/>
  <c r="Y45" i="7" s="1"/>
  <c r="AA45" i="7" s="1"/>
  <c r="Z14" i="7"/>
  <c r="W14" i="7"/>
  <c r="Y14" i="7" s="1"/>
  <c r="AA14" i="7" s="1"/>
  <c r="Z28" i="7"/>
  <c r="W28" i="7"/>
  <c r="Y28" i="7" s="1"/>
  <c r="AA28" i="7" s="1"/>
  <c r="Z9" i="7"/>
  <c r="W9" i="7"/>
  <c r="Y9" i="7" s="1"/>
  <c r="AA9" i="7" s="1"/>
  <c r="Z16" i="7"/>
  <c r="W16" i="7"/>
  <c r="Y16" i="7" s="1"/>
  <c r="AA16" i="7" s="1"/>
  <c r="W23" i="7"/>
  <c r="Y23" i="7" s="1"/>
  <c r="AA23" i="7" s="1"/>
  <c r="Z23" i="7"/>
  <c r="W34" i="7"/>
  <c r="Y34" i="7" s="1"/>
  <c r="AA34" i="7" s="1"/>
  <c r="Z34" i="7"/>
  <c r="W44" i="7"/>
  <c r="Y44" i="7" s="1"/>
  <c r="AA44" i="7" s="1"/>
  <c r="Z44" i="7"/>
  <c r="W51" i="7"/>
  <c r="Y51" i="7" s="1"/>
  <c r="AA51" i="7" s="1"/>
  <c r="Z51" i="7"/>
  <c r="W7" i="7"/>
  <c r="Y7" i="7" s="1"/>
  <c r="AA7" i="7" s="1"/>
  <c r="Z10" i="7"/>
  <c r="W15" i="7"/>
  <c r="Y15" i="7" s="1"/>
  <c r="AA15" i="7" s="1"/>
  <c r="Z18" i="7"/>
  <c r="W27" i="7"/>
  <c r="Y27" i="7" s="1"/>
  <c r="AA27" i="7" s="1"/>
  <c r="W35" i="7"/>
  <c r="Y35" i="7" s="1"/>
  <c r="AA35" i="7" s="1"/>
  <c r="W39" i="7"/>
  <c r="Y39" i="7" s="1"/>
  <c r="AA39" i="7" s="1"/>
  <c r="W47" i="7"/>
  <c r="Y47" i="7" s="1"/>
  <c r="AA47" i="7" s="1"/>
  <c r="N23" i="6"/>
  <c r="N56" i="6"/>
  <c r="M5" i="6"/>
  <c r="O5" i="6" s="1"/>
  <c r="X76" i="6"/>
  <c r="W5" i="6"/>
  <c r="Z5" i="6"/>
  <c r="W41" i="9" l="1"/>
  <c r="Y41" i="9" s="1"/>
  <c r="AA41" i="9" s="1"/>
  <c r="Z43" i="8"/>
  <c r="Z43" i="9"/>
  <c r="Z30" i="7"/>
  <c r="W58" i="9"/>
  <c r="Y58" i="9" s="1"/>
  <c r="AA58" i="9" s="1"/>
  <c r="Z59" i="9"/>
  <c r="W40" i="9"/>
  <c r="Y40" i="9" s="1"/>
  <c r="AA40" i="9" s="1"/>
  <c r="W63" i="8"/>
  <c r="Y63" i="8" s="1"/>
  <c r="AA63" i="8" s="1"/>
  <c r="O66" i="8"/>
  <c r="E7" i="14" s="1"/>
  <c r="Z49" i="8"/>
  <c r="Z41" i="8"/>
  <c r="Z57" i="9"/>
  <c r="X64" i="9"/>
  <c r="W58" i="8"/>
  <c r="Y58" i="8" s="1"/>
  <c r="AA58" i="8" s="1"/>
  <c r="W60" i="8"/>
  <c r="Y60" i="8" s="1"/>
  <c r="AA60" i="8" s="1"/>
  <c r="Z46" i="8"/>
  <c r="X66" i="8"/>
  <c r="Z50" i="7"/>
  <c r="Z42" i="7"/>
  <c r="X57" i="7"/>
  <c r="W55" i="7"/>
  <c r="Y55" i="7" s="1"/>
  <c r="AA55" i="7" s="1"/>
  <c r="K22" i="13"/>
  <c r="E12" i="14" s="1"/>
  <c r="R22" i="13"/>
  <c r="P22" i="13"/>
  <c r="J22" i="13"/>
  <c r="S22" i="13"/>
  <c r="G12" i="14" s="1"/>
  <c r="J50" i="12"/>
  <c r="V10" i="14"/>
  <c r="W8" i="14" s="1"/>
  <c r="N64" i="9"/>
  <c r="N57" i="7"/>
  <c r="N5" i="6"/>
  <c r="N76" i="6" s="1"/>
  <c r="E10" i="14"/>
  <c r="U5" i="12"/>
  <c r="U50" i="12" s="1"/>
  <c r="G11" i="14" s="1"/>
  <c r="S50" i="12"/>
  <c r="K50" i="12"/>
  <c r="E11" i="14" s="1"/>
  <c r="Q22" i="13"/>
  <c r="O64" i="9"/>
  <c r="E8" i="14" s="1"/>
  <c r="Z9" i="10"/>
  <c r="Y5" i="10"/>
  <c r="W9" i="10"/>
  <c r="Y5" i="9"/>
  <c r="Y5" i="8"/>
  <c r="N66" i="8"/>
  <c r="M66" i="8"/>
  <c r="Y5" i="7"/>
  <c r="Z76" i="6"/>
  <c r="M76" i="6"/>
  <c r="W76" i="6"/>
  <c r="Y5" i="6"/>
  <c r="Z57" i="7" l="1"/>
  <c r="W57" i="7"/>
  <c r="Z64" i="9"/>
  <c r="Z66" i="8"/>
  <c r="W64" i="9"/>
  <c r="W66" i="8"/>
  <c r="S23" i="13"/>
  <c r="W6" i="14"/>
  <c r="W9" i="14"/>
  <c r="W7" i="14"/>
  <c r="W5" i="14"/>
  <c r="O76" i="6"/>
  <c r="E5" i="14" s="1"/>
  <c r="U51" i="12"/>
  <c r="U5" i="11"/>
  <c r="U27" i="11" s="1"/>
  <c r="Y9" i="10"/>
  <c r="AA5" i="10"/>
  <c r="AA9" i="10" s="1"/>
  <c r="Y64" i="9"/>
  <c r="AA5" i="9"/>
  <c r="AA64" i="9" s="1"/>
  <c r="AA5" i="8"/>
  <c r="AA66" i="8" s="1"/>
  <c r="Y66" i="8"/>
  <c r="Y57" i="7"/>
  <c r="AA5" i="7"/>
  <c r="AA57" i="7" s="1"/>
  <c r="G6" i="14" s="1"/>
  <c r="O57" i="7"/>
  <c r="E6" i="14" s="1"/>
  <c r="AA5" i="6"/>
  <c r="AA76" i="6" s="1"/>
  <c r="Y76" i="6"/>
  <c r="E23" i="14" l="1"/>
  <c r="P23" i="14" s="1"/>
  <c r="AA65" i="9"/>
  <c r="G8" i="14"/>
  <c r="AA10" i="10"/>
  <c r="G9" i="14"/>
  <c r="AA77" i="6"/>
  <c r="G5" i="14"/>
  <c r="G10" i="14"/>
  <c r="U28" i="11"/>
  <c r="AA67" i="8"/>
  <c r="G7" i="14"/>
  <c r="AA58" i="7"/>
  <c r="I24" i="14" l="1"/>
  <c r="H24" i="14"/>
  <c r="K24" i="14"/>
  <c r="Q24" i="14"/>
  <c r="D26" i="14"/>
  <c r="S24" i="14"/>
  <c r="M24" i="14"/>
  <c r="L24" i="14"/>
  <c r="J24" i="14"/>
  <c r="P5" i="14"/>
  <c r="P24" i="14" s="1"/>
  <c r="O24" i="14"/>
  <c r="N24" i="14"/>
  <c r="R24" i="14"/>
  <c r="G23" i="14"/>
  <c r="G24" i="14" s="1"/>
  <c r="D29" i="14" l="1"/>
  <c r="D27" i="14"/>
  <c r="D28" i="14" s="1"/>
</calcChain>
</file>

<file path=xl/sharedStrings.xml><?xml version="1.0" encoding="utf-8"?>
<sst xmlns="http://schemas.openxmlformats.org/spreadsheetml/2006/main" count="2007" uniqueCount="606">
  <si>
    <t xml:space="preserve">N° LOTTO </t>
  </si>
  <si>
    <t>1. Legenda</t>
  </si>
  <si>
    <t>Acronimo sezione</t>
  </si>
  <si>
    <t>Contenuto sezione</t>
  </si>
  <si>
    <t>In grigio le celle da compilare da parte del concorrente</t>
  </si>
  <si>
    <t>Frequenza</t>
  </si>
  <si>
    <t>Spazzatura ad umido con asportazione della polvere e dei rifiuti di tutte le pavimentazioni</t>
  </si>
  <si>
    <t>G/2</t>
  </si>
  <si>
    <t>Raccolta di tutte le categorie di rifiuti presenti e successivo trasporto nel locale di stoccaggio provvisorio.</t>
  </si>
  <si>
    <t>Sostituzione del sacchetto laddove previsto, detersione e disinfezione dei contenitori pluriuso dei rifiuti</t>
  </si>
  <si>
    <t>Detersione e disinfezione dei carrelli portasacco, sostituzione dei sacchi.</t>
  </si>
  <si>
    <t>Raccolta della teleria/biancheria e successivo trasporto nel locale di stoccaggio provvisorio.</t>
  </si>
  <si>
    <t>Spolveratura ad umido, detersione e successiva disinfezione del letto operatorio</t>
  </si>
  <si>
    <t>Spolveratura ad umido, detersione e successiva disinfezione delle lampade scialitiche</t>
  </si>
  <si>
    <t>Pulizia a fondo (interno ed esterno) e disinfezione degli arredi mobili portandoli all’esterno del locale. Riposizionamento all’interno del locale dopo l’ultimazione delle pulizie del locale stesso.</t>
  </si>
  <si>
    <t>Spolveratura ad umido, detersione e successiva disinfezione di tutte le superfici orizzontali e verticali ad altezza uomo che non è possibile trasportare all’esterno del locale (supporti a bracci pensili, mobili a parete o soffitto, canaline, maniglie, prese gas medicali e/o elettriche, apparecchiature, porte, porte a vetro, armadi, specchi, carrelli servitori, monitor, respiratore, arredi, suppellettili, lavabi, accessori ed arredi sanitari  dispenser per sapone e per salviette, ecc.)</t>
  </si>
  <si>
    <t>Decontaminazione e rimozione di eventuale materiale organico da tutte le superfici (pavimenti, pareti, attrezzature, apparecchiature, ecc.) e successiva detersione e disinfezione</t>
  </si>
  <si>
    <t>Detersione manuale o meccanica dei pavimenti, previo spostamento degli arredi, seguita da rifinitura con lavaggio manuale nei punti non raggiungibili. Disinfezione dei pavimenti. Riposizionamento nel punto originale degli arredi e di quanto spostato</t>
  </si>
  <si>
    <t>Deragnatura mediante aspirazione</t>
  </si>
  <si>
    <t>G</t>
  </si>
  <si>
    <t>Detersione di tutte le superfici orizzontali e verticali oltre 180 cm, pareti lavabili ed attrezzate, divisori, arredi anche in acciaio, ecc. (esclusi soffitti)</t>
  </si>
  <si>
    <t>S</t>
  </si>
  <si>
    <t>Detersione e successiva disinfezione dei soffitti</t>
  </si>
  <si>
    <t>Aspirazione meccanica con l'ausilio di prolunghe ed accessori delle zone alte (oltre 180 cm), non accessibili manualmente (apparecchi di illuminazione, bocchette di aerazione, pareti, canaline, controsoffitti, soffitti, termo conduttori, caloriferi, cassonetti, apparecchi di condizionamento, ecc.)</t>
  </si>
  <si>
    <t>Pulizia a fondo dei pavimenti</t>
  </si>
  <si>
    <t>Manutenzione trattamenti protettivi dei pavimenti (spray cleaning o spray buffing)</t>
  </si>
  <si>
    <t>M</t>
  </si>
  <si>
    <t>2M</t>
  </si>
  <si>
    <t>Codice</t>
  </si>
  <si>
    <t>Descrizione attività</t>
  </si>
  <si>
    <t>Unità di misura</t>
  </si>
  <si>
    <t>mq sup. da trattare</t>
  </si>
  <si>
    <t>-</t>
  </si>
  <si>
    <t>Spolveratura a umido, detersione e successiva disinfezione di tutte le superfici orizzontali e verticali ad altezza uomo che non è possibile trasportare all’esterno del locale (piani di lavoro, letti zona risveglio, postazioni anestesia, arredi, mobili a parete o soffitto, supporti a bracci pensili, canaline, maniglie, vetri interni telaio incluso, attrezzature e apparecchiature, ecc.)</t>
  </si>
  <si>
    <t>Pulizia a fondo (interno ed esterno) e disinfezione degli arredi mobili, portandoli all’esterno del locale. Riposizionamento all’interno del locale dopo l’ultimazione delle pulizie del locale stesso.</t>
  </si>
  <si>
    <t>Spolveratura a umido, detersione e successiva disinfezione di tutte le superfici orizzontali e verticali ad altezza uomo che non è possibile trasportare all’esterno del locale (arredi, mobili a parete o soffitto, davanzali, canaline, maniglie, attrezzature e apparecchiature, ecc.)</t>
  </si>
  <si>
    <t>Detersione e disinfezione dei servizi igienici (idrosanitari, piastrelle, lavabi, rubinetteria, accessori, arredi sanitari, dispencer per sapone e salviette anche da rifornire, ecc.)</t>
  </si>
  <si>
    <t>Disincrostazione dei sanitari, rubinetterie e zone limitrofe</t>
  </si>
  <si>
    <t>Detersione lato esterno infissi, comprese superfici vetrose, cassonetti e davanzali esterni se accessibili dall’interno nel rispetto normative sicurezza.</t>
  </si>
  <si>
    <t>3M</t>
  </si>
  <si>
    <t>Raccolta di tutte le categorie di rifiuti presenti e successivo trasporto nel locale di stoccaggio provvisorio. Sostituzione del sacchetto laddove previsto</t>
  </si>
  <si>
    <t>Detersione e disinfezione dei contenitori pluriuso dei rifiuti</t>
  </si>
  <si>
    <t>Spolveratura a umido con rimozione macchie e impronte, successivo lavaggio e disinfezione delle unità letto (letto, comodino, fascia attrezzata, servitore, testaletto e armadio, ecc.)</t>
  </si>
  <si>
    <t>Spolveratura a umido e detersione e disinfezione di punti di contatto comune (telefoni, interruttori e pulsantiere, apparecchi audiovisivi, maniglie, corrimano, ecc.), punti luce, fan coil, davanzali interni, porte, vetrate e altre superfici lavabili</t>
  </si>
  <si>
    <t>Detersione manuale o meccanica dei pavimenti, previo spostamento degli arredi, seguita da rifinitura con lavaggio manuale nei punti non raggiungibili. Successiva disinfezione dei pavimenti e riposizionamento nel punto originale degli arredi e di quanto spostato</t>
  </si>
  <si>
    <t>S/2</t>
  </si>
  <si>
    <t>Pulizia a fondo e detersione delle pareti lavabili</t>
  </si>
  <si>
    <t>Spolveratura a umido e detersione di cassonetti, battiscopa e termosifoni, previo spostamento di arredi e mobilio</t>
  </si>
  <si>
    <t>Detersione e successiva disinfezione di tutte le superfici orizzontali e verticali ad altezza uomo che non è possibile trasportare all’esterno del locale (arredi, tende divisorie, piantane portaflebo comprese le ruote, carrelli, barelle, carrozzine, deambulatori, supporti, ecc.)</t>
  </si>
  <si>
    <t>Detersione, previo smontaggio da parte degli operatori tecnici, delle parti esterne mobili degli apparecchi di illuminazione (compreso l’utilizzo di scale e/o altre attrezzature)</t>
  </si>
  <si>
    <t>4M</t>
  </si>
  <si>
    <r>
      <t>Spolveratura a umido con rimozione macchie e impronte,</t>
    </r>
    <r>
      <rPr>
        <sz val="8"/>
        <rFont val="Trebuchet MS"/>
        <family val="2"/>
      </rPr>
      <t xml:space="preserve"> </t>
    </r>
    <r>
      <rPr>
        <i/>
        <sz val="8"/>
        <rFont val="Calibri"/>
        <family val="2"/>
      </rPr>
      <t>detersione e disinfezione di superfici orizzontali e verticali lavabili fino a 180 cm (arredi, tende divisorie, piantane portaflebo comprese le ruote, carrelli, barelle, carrozzine, deambulatori, supporti, ecc.)</t>
    </r>
  </si>
  <si>
    <t>% distribuzione media Aree Omogenee Edificio Tipo 
(mq area omogenea/mq totali)</t>
  </si>
  <si>
    <t>Ribasso offerto 
(%)</t>
  </si>
  <si>
    <t>Prezzo di aggiudicazione attività remunerate in 
€/mq sup. da trattare/mese</t>
  </si>
  <si>
    <t>Ricavi mensili
(€/mese)</t>
  </si>
  <si>
    <t>Ricavi annuali 
(€/anno)</t>
  </si>
  <si>
    <t>Ricavi contrattuali 
(€)</t>
  </si>
  <si>
    <t xml:space="preserve">Fonte resa </t>
  </si>
  <si>
    <t>Costo orario  medio manodopera
(€/h/addetto)</t>
  </si>
  <si>
    <t>Resa 
(mq/h/addetto)</t>
  </si>
  <si>
    <t>n° interventi mese</t>
  </si>
  <si>
    <t>n° interventi anno</t>
  </si>
  <si>
    <t>Frequenza settimanale</t>
  </si>
  <si>
    <t>Simbolo frequenza</t>
  </si>
  <si>
    <t>Descrizione</t>
  </si>
  <si>
    <t>n° interventi annui</t>
  </si>
  <si>
    <t>n° interventi mensili (n° int. annui/12)</t>
  </si>
  <si>
    <t>1 volta al giorno</t>
  </si>
  <si>
    <t>7 giorni su 7</t>
  </si>
  <si>
    <t>2 volte al giorno</t>
  </si>
  <si>
    <t>1 volta a settimana</t>
  </si>
  <si>
    <t>2 volte a settimana</t>
  </si>
  <si>
    <t>1 volta al mese</t>
  </si>
  <si>
    <t>M/2</t>
  </si>
  <si>
    <t>2 volte al mese</t>
  </si>
  <si>
    <t>1 volta ogni 2 mesi</t>
  </si>
  <si>
    <t>1 volta ogni 3 mesi</t>
  </si>
  <si>
    <t>1 volta ogni 4 mesi</t>
  </si>
  <si>
    <t>6M</t>
  </si>
  <si>
    <t>1 volta ogni 6 mesi</t>
  </si>
  <si>
    <t>A</t>
  </si>
  <si>
    <t>1 volta all'anno</t>
  </si>
  <si>
    <t>MONTE ORE MENSILE
(H/mese)</t>
  </si>
  <si>
    <t>MONTE ORE ANNUO 
(H/anno)</t>
  </si>
  <si>
    <t>MONTE ORE CONTRATTO
(H)</t>
  </si>
  <si>
    <t>COSTO MANODOPERA ANNUO 
(€/anno)</t>
  </si>
  <si>
    <t>COSTO MANODOPERA CONTRATTO
(€)</t>
  </si>
  <si>
    <t>Durata contratto in mesi</t>
  </si>
  <si>
    <t>percentuale manodopera su ricavi</t>
  </si>
  <si>
    <t>Prezzo base d'Asta
(€/mq sup. da trattare/mese)</t>
  </si>
  <si>
    <t>Stima Quantità  
(mq sup. da trattare)</t>
  </si>
  <si>
    <t>Moltiplicatore</t>
  </si>
  <si>
    <t>7/7</t>
  </si>
  <si>
    <t>6/7</t>
  </si>
  <si>
    <t>5/7</t>
  </si>
  <si>
    <t>Spolveratura a umido con rimozione macchie e impronte, detersione e disinfezione di superfici orizzontali e verticali lavabili fino a 180 cm (arredi, tende divisorie, piantane portaflebo comprese le ruote, carrelli, barelle, carrozzine, deambulatori, supporti, ecc.)</t>
  </si>
  <si>
    <t>Spolveratura a umido con rimozione macchie e impronte, detersione e disinfezione di superfici orizzontali e verticali lavabili fino a 180 cm (arredi, tende divisorie, piantane portaflebo comprese le ruote, tavoli servitori, carrelli, barelle, carrozzine, deambulatori, supporti, ecc.).</t>
  </si>
  <si>
    <t>Spolveratura a umido e detersione e disinfezione di punti di contatto comune (telefoni, interruttori e pulsantiere, apparecchi audiovisivi, maniglie, corrimano, ecc.), punti luce, fan coil, davanzali interni, porte, vetrate e altre superfici lavabili)</t>
  </si>
  <si>
    <t>Svuotatura dei cestini portarifiuti con chiusura e trasporto nel locale di stoccaggio provvisorio al punto di raccolta dei rifiuti solido urbani o assimilabili agli urbani. Sostituzione del sacchetto e/o del contenitore</t>
  </si>
  <si>
    <t>Spolveratura a umido e detersione e disinfezione di punti di contatto comune (interruttori e pulsantiere,  maniglie, corrimano, ecc.), punti luce, fan coil, davanzali interni, porte, vetrate e altre superfici lavabili</t>
  </si>
  <si>
    <t>Spolveratura a umido con rimozione macchie e impronte, detersione e disinfezione di superfici orizzontali e verticali lavabili fino a 180 cm</t>
  </si>
  <si>
    <t>Pulizia a fondo pavimenti, se necessario eseguire la disincrostazione. Preventivamente trasportare eventuali arredi e suppellettili, previo pulizia  a fondo, all’esterno del locale</t>
  </si>
  <si>
    <t>Svuotatura dei cestini portarifiuti con chiusura e trasporto al punto di raccolta dei rifiuti solido urbani o assimilabili agli urbani e sostituzione del sacchetto e/o del contenitore</t>
  </si>
  <si>
    <t>Spolveratura ad umido, con l’ausilio di prodotti specifici, eliminazione di impronte e macchie da davanzali interni</t>
  </si>
  <si>
    <t>Spolveratura ad umido, con l’ausilio di prodotti specifici, eliminazione di impronte e macchie da piani di lavoro, scrivanie, telefoni, PC se spenti, pulsantiere</t>
  </si>
  <si>
    <t>Spolveratura ad umido, con l’ausilio di prodotti specifici, eliminazione di impronte e macchie da entrambe le facce di vetrate</t>
  </si>
  <si>
    <t>Spolveratura ad umido, con l’ausilio di prodotti specifici, eliminazione di impronte e macchie da porte, sportelli</t>
  </si>
  <si>
    <t>Spolveratura ad umido, con l’ausilio di prodotti specifici, eliminazione di impronte e macchie da sedie</t>
  </si>
  <si>
    <t>Spolveratura ad umido, con l’ausilio di prodotti specifici, eliminazione di impronte e macchie da presidi sanitari non elettromedicali</t>
  </si>
  <si>
    <t>Detersione manuale o meccanica dei pavimenti, previo spostamento degli arredi, seguita da rifinitura con lavaggio manuale nei punti non raggiungibili.</t>
  </si>
  <si>
    <t xml:space="preserve">Detersione cestini per rifiuti </t>
  </si>
  <si>
    <t>Aspirazione e detersione punti luce, lampadari, ventilatori a soffitto (escluso smontaggio e rimontaggio)</t>
  </si>
  <si>
    <t>Detersione lato esterno infissi, comprese superfici vetrose, cassonetti e davanzali esterni se accessibili dall’interno nel rispetto normative sicurezza</t>
  </si>
  <si>
    <t xml:space="preserve">Pulizia bacheche (interno ed esterno) </t>
  </si>
  <si>
    <t>Detersione e disinfezione (all’occorrenza disincrostazione) degli eventuali sanitari presenti, detersione dispenser sapone, asciugamani e rifornimento degli stessi</t>
  </si>
  <si>
    <t>Spazzatura e pulizia delle parti pertinenziali esterne e della viabilità, da piccoli rifiuti e foglie caduche e altri ingombri</t>
  </si>
  <si>
    <t>Raccolta e conferimento ai punti di raccolta di rifiuti di qualsiasi tipo, svuotamento cestini con deposito rifiuti nei cassonetti con eventuale  sostituzione sacchetti portarifiuti</t>
  </si>
  <si>
    <t>Detersione cestini per rifiuti</t>
  </si>
  <si>
    <t>Aspirazione/battitura stuoie e zerbini</t>
  </si>
  <si>
    <t>Codice prezzo</t>
  </si>
  <si>
    <t>Attività a Richiesta Programmabili</t>
  </si>
  <si>
    <t>PMQ1</t>
  </si>
  <si>
    <t>PMQ2</t>
  </si>
  <si>
    <t>Cristallizzazione totale dei pavimenti calcarei</t>
  </si>
  <si>
    <t>PMQ3</t>
  </si>
  <si>
    <t>PMQ4</t>
  </si>
  <si>
    <t>PMQ5</t>
  </si>
  <si>
    <t>PMQ6</t>
  </si>
  <si>
    <t>PMQ7</t>
  </si>
  <si>
    <t>Detersione e successiva disinfezione dei soffitti e dei controsoffitti</t>
  </si>
  <si>
    <t>PMQ8</t>
  </si>
  <si>
    <t>PMQ9</t>
  </si>
  <si>
    <t>PMQ10</t>
  </si>
  <si>
    <t>PMQ11</t>
  </si>
  <si>
    <t>Lavaggio con spazzola e asciugatura con panno di tapparelle avvolgibili, persiane, tende alla veneziana</t>
  </si>
  <si>
    <t>PMQ12</t>
  </si>
  <si>
    <t>PMQ13</t>
  </si>
  <si>
    <t>PMQ14</t>
  </si>
  <si>
    <t>PMQ15</t>
  </si>
  <si>
    <t>PMQ16</t>
  </si>
  <si>
    <t>PMQ17</t>
  </si>
  <si>
    <t>PPT1</t>
  </si>
  <si>
    <t>PPT2</t>
  </si>
  <si>
    <t>PPT3</t>
  </si>
  <si>
    <t>Aspirazione sedie in tessuto</t>
  </si>
  <si>
    <t>PPT4</t>
  </si>
  <si>
    <t>PPT5</t>
  </si>
  <si>
    <t xml:space="preserve">Decontaminazione e rimozione di eventuale materiale organico da tutte le superfici (pavimenti, pareti, attrezzature, apparecchiature, ecc.) e successiva detersione e disinfezione </t>
  </si>
  <si>
    <t>PPT6</t>
  </si>
  <si>
    <t>PPT7</t>
  </si>
  <si>
    <t>PPT8</t>
  </si>
  <si>
    <t>PPT9</t>
  </si>
  <si>
    <t>PPT10</t>
  </si>
  <si>
    <t>PPT11</t>
  </si>
  <si>
    <t>PPT12</t>
  </si>
  <si>
    <t>Detersione piani di lavoro</t>
  </si>
  <si>
    <t>PPT13</t>
  </si>
  <si>
    <t>Detersione tavoli e scrivanie</t>
  </si>
  <si>
    <t>PPT14</t>
  </si>
  <si>
    <t>Detersione, con l’ausilio di prodotti specifici, di porte e sportelli</t>
  </si>
  <si>
    <t>PPT15</t>
  </si>
  <si>
    <t>PPT16</t>
  </si>
  <si>
    <t>PPT17</t>
  </si>
  <si>
    <t>Lavaggio barriere antisporco</t>
  </si>
  <si>
    <t>PPT18</t>
  </si>
  <si>
    <t>Lavaggio vetri (armadi con vetri)</t>
  </si>
  <si>
    <t>PPT19</t>
  </si>
  <si>
    <t>PPT20</t>
  </si>
  <si>
    <t>PPT21</t>
  </si>
  <si>
    <t>PPT22</t>
  </si>
  <si>
    <t>PPT23</t>
  </si>
  <si>
    <t>Scopatura a umido e detersione pavimenti con rimozione impronte e macchie di superfici orizzontali e verticali degli ascensori, comprese targhe e pulsantiere</t>
  </si>
  <si>
    <t>PPT24</t>
  </si>
  <si>
    <t>PPT25</t>
  </si>
  <si>
    <t>Spolveratura a umido con rimozione macchie e impronte, successivo lavaggio e disinfezione delle unità letto</t>
  </si>
  <si>
    <t>PPT26</t>
  </si>
  <si>
    <t>Spolveratura a umido e asciugatura con prodotti specifici di aeratori, unità di condizionamento e terminali impiantistici</t>
  </si>
  <si>
    <t>PPT27</t>
  </si>
  <si>
    <t>PPT28</t>
  </si>
  <si>
    <t>PPT29</t>
  </si>
  <si>
    <t>Spolveratura a umido, detersione e successiva disinfezione di tutte le superfici orizzontali e verticali ad altezza uomo che non è possibile trasportare all’esterno del locale</t>
  </si>
  <si>
    <t>PPT30</t>
  </si>
  <si>
    <t>PPT31</t>
  </si>
  <si>
    <t>Spolveratura ad umido, con l’ausilio di prodotti specifici, eliminazione di impronte e macchie da davanzali esterni</t>
  </si>
  <si>
    <t>PPT32</t>
  </si>
  <si>
    <t>PPT33</t>
  </si>
  <si>
    <t>PPT34</t>
  </si>
  <si>
    <t>Spolveratura ad umido, con l’ausilio di prodotti specifici, eliminazione di impronte e macchie da piani di lavoro</t>
  </si>
  <si>
    <t>PPT35</t>
  </si>
  <si>
    <t>PPT36</t>
  </si>
  <si>
    <t>PPT37</t>
  </si>
  <si>
    <t>PPT38</t>
  </si>
  <si>
    <t>PPT39</t>
  </si>
  <si>
    <t>PPT40</t>
  </si>
  <si>
    <t>Spolveratura e rimozione di macchie e impronte con panno umido da mensole</t>
  </si>
  <si>
    <t>PPT41</t>
  </si>
  <si>
    <t>Spolveratura e rimozione macchie e impronte con panno umido da piantane</t>
  </si>
  <si>
    <t>PPT42</t>
  </si>
  <si>
    <t>PPT43</t>
  </si>
  <si>
    <t>Giorni attività del servizio (7/7=7 o 6/7=6 o 5/7=5)</t>
  </si>
  <si>
    <t>Attività a Richiesta non Programmabili - €/mq sup. da trattare</t>
  </si>
  <si>
    <t>Prezzo base d'Asta
(€/mq sup. da trattare/intervento)</t>
  </si>
  <si>
    <t>Stima n° interventi mensili</t>
  </si>
  <si>
    <t>Prezzo di aggiudicazione attività remunerate in 
€/mq sup. da trattare</t>
  </si>
  <si>
    <t>Prezzo di aggiudicazione attività remunerate in 
€/punto/intervento</t>
  </si>
  <si>
    <t>Stima Quantità  
(punti)</t>
  </si>
  <si>
    <t>Prezzo base d'Asta
(€/punto/intervento)</t>
  </si>
  <si>
    <t>Resa 
(punto/h/addetto)</t>
  </si>
  <si>
    <t>Attività a Richiesta non Programmabili - €/punto</t>
  </si>
  <si>
    <t>Attività a Richiesta non Programmabili - €/h</t>
  </si>
  <si>
    <t>PRH1</t>
  </si>
  <si>
    <t>Aspirazione intercapedine pavimenti flottanti</t>
  </si>
  <si>
    <t>PRH2</t>
  </si>
  <si>
    <t>Interventi sulla viabilità pedonale e carrabile al fine di eliminare le condizioni di pericolo dovute alla presenza di ghiaccio</t>
  </si>
  <si>
    <t>PRH3</t>
  </si>
  <si>
    <t>Lavaggio pavimentazione aree esterne e pulizia griglie e caditoie</t>
  </si>
  <si>
    <t>PRH4</t>
  </si>
  <si>
    <t>Pulizia a fronte di nevicate dei percorsi di accesso e delle pertinenze</t>
  </si>
  <si>
    <t>PRH5</t>
  </si>
  <si>
    <t>Pulizia sporgenze, balconi, terrazze e copertura da escrementi piccioni</t>
  </si>
  <si>
    <t>PRH6</t>
  </si>
  <si>
    <t>Detersione e disinfezione di infissi esterni cassonetti</t>
  </si>
  <si>
    <t>PRH7</t>
  </si>
  <si>
    <t>Pulizia delle attrezzature da cucina (tavoli, piani per la preparazione dei cibi, ceppi, cappe aspiranti, lavastoviglie, frigoriferi, ecc.)</t>
  </si>
  <si>
    <t>PRH8</t>
  </si>
  <si>
    <t>Pulizia grate e inferriate</t>
  </si>
  <si>
    <t>PRH9</t>
  </si>
  <si>
    <t>Lavaggio superfici vetrose esterne delle finestre e delle vetrate continue accessibili solamente con ponteggi e/o autoscale (il prezzo non comprende il nolo dei ponteggi e/o autoscale)</t>
  </si>
  <si>
    <t>PRH10</t>
  </si>
  <si>
    <t>Controllo chiusini di terrazzi e balconi e rimozione dell'imboccatura degli stessi</t>
  </si>
  <si>
    <t>PRH11</t>
  </si>
  <si>
    <t>Deragnatura puntuale</t>
  </si>
  <si>
    <t>PRH12</t>
  </si>
  <si>
    <t>Lavaggio di celle di refrigerazione e frigoriferi</t>
  </si>
  <si>
    <t>PRH13</t>
  </si>
  <si>
    <t>Pulizia di pozzetti di scarico con prodotti disincrostanti</t>
  </si>
  <si>
    <t>PRH14</t>
  </si>
  <si>
    <t>Rimozione di tutti i volumi dagli scaffali di librerie/biblioteche, spolveratura con panno e successivo riposizionamento</t>
  </si>
  <si>
    <t>3. UTILE</t>
  </si>
  <si>
    <t>2. TOTALE COSTI</t>
  </si>
  <si>
    <t>1. TOTALE RICAVI</t>
  </si>
  <si>
    <t>INCIDENZA COSTI SU RICAVI</t>
  </si>
  <si>
    <t>TOTALI</t>
  </si>
  <si>
    <t>compresi nel canone</t>
  </si>
  <si>
    <t>Anagrafica Architettonica</t>
  </si>
  <si>
    <t>Reperibilità</t>
  </si>
  <si>
    <t>Contact Center</t>
  </si>
  <si>
    <t>Sistema informativo</t>
  </si>
  <si>
    <t>Altri costi</t>
  </si>
  <si>
    <t>Costo per commissioni a carico di Consip S.p.A. (FEE)</t>
  </si>
  <si>
    <t>Costo verifiche ispettive</t>
  </si>
  <si>
    <t>Costi per maggiorazioni (straordinari/festivi, eventuali penali, costi imprevisti, ecc.)</t>
  </si>
  <si>
    <t>Costi fidejussioni</t>
  </si>
  <si>
    <t>Oneri per la sicurezza (aziendali)</t>
  </si>
  <si>
    <t>Costi per attrezzature e noleggi</t>
  </si>
  <si>
    <t>Costi per prodotti di consumo</t>
  </si>
  <si>
    <t>Costi della struttura di Governo e Coordinamento</t>
  </si>
  <si>
    <t>Costo manodopera contrattuale 
(€)</t>
  </si>
  <si>
    <t>Ricavi contrattuali (€)</t>
  </si>
  <si>
    <t>2. COSTI</t>
  </si>
  <si>
    <t>1. RICAVI</t>
  </si>
  <si>
    <t>AE</t>
  </si>
  <si>
    <t xml:space="preserve">ATTIVITÀ A RICHIESTA PROGRAMMABILI REMUNERATE IN €/MQ/INTERVENTO </t>
  </si>
  <si>
    <t>ATTIVITÀ A RICHIESTA PROGRAMMABILI REMUNARATE IN €/PUNTO/INTERVENTO</t>
  </si>
  <si>
    <t xml:space="preserve">ATTIVITÀ A RICHIESTA PROGRAMMABILI REMUNERATE IN €/H/INTERVENTO </t>
  </si>
  <si>
    <t>Superficie</t>
  </si>
  <si>
    <t>% distribuzione media Sub-Aree Omogenee Edificio Tipo 
(mq sub-area omogenea/mq area omogenea totali)</t>
  </si>
  <si>
    <t>Totale</t>
  </si>
  <si>
    <t>Area omogenea</t>
  </si>
  <si>
    <t>Attività a Richiesta Programmabili - €/mq sup. da trattare</t>
  </si>
  <si>
    <t>Attività a Richiesta Programmabili - €/punto</t>
  </si>
  <si>
    <t>Attività a Richiesta Programmabili - €/h</t>
  </si>
  <si>
    <t>Codice sconto</t>
  </si>
  <si>
    <t>PRH</t>
  </si>
  <si>
    <t>AAR</t>
  </si>
  <si>
    <t>AR</t>
  </si>
  <si>
    <t>MR</t>
  </si>
  <si>
    <t>BR</t>
  </si>
  <si>
    <t>PMQ</t>
  </si>
  <si>
    <t>PPT</t>
  </si>
  <si>
    <t>Stima n° giorni mensili di presidio</t>
  </si>
  <si>
    <t>Attività a Richiesta non Programmabili</t>
  </si>
  <si>
    <t>NMQ1</t>
  </si>
  <si>
    <t>NMQ</t>
  </si>
  <si>
    <t>NMQ2</t>
  </si>
  <si>
    <t>NMQ3</t>
  </si>
  <si>
    <t>NMQ4</t>
  </si>
  <si>
    <t>NMQ5</t>
  </si>
  <si>
    <t>NMQ6</t>
  </si>
  <si>
    <t>NMQ7</t>
  </si>
  <si>
    <t>NMQ8</t>
  </si>
  <si>
    <t>NMQ9</t>
  </si>
  <si>
    <t>NMQ10</t>
  </si>
  <si>
    <t>NMQ11</t>
  </si>
  <si>
    <t>NMQ12</t>
  </si>
  <si>
    <t>NMQ13</t>
  </si>
  <si>
    <t>NMQ14</t>
  </si>
  <si>
    <t>NMQ15</t>
  </si>
  <si>
    <t>NMQ16</t>
  </si>
  <si>
    <t>NMQ17</t>
  </si>
  <si>
    <t>Attività a Richiesta non Programmabili -  €/mq sup. da trattare</t>
  </si>
  <si>
    <t>Prezzo base d'Asta
(€/h)</t>
  </si>
  <si>
    <t>Stima n° interventi contratto</t>
  </si>
  <si>
    <t>Stima Quantità  
(ore internvento)</t>
  </si>
  <si>
    <t>Prezzo di aggiudicazione attività remunerate in 
€/h</t>
  </si>
  <si>
    <t>Stima Quantità  
(ore giornaliere)</t>
  </si>
  <si>
    <t>Prezzo di aggiudicazione attività remunerate in 
€/mq sup. da trattare/intervento)</t>
  </si>
  <si>
    <t>NPT1</t>
  </si>
  <si>
    <t>NPT2</t>
  </si>
  <si>
    <t>NPT3</t>
  </si>
  <si>
    <t>NPT4</t>
  </si>
  <si>
    <t>NPT5</t>
  </si>
  <si>
    <t>NPT6</t>
  </si>
  <si>
    <t>NPT7</t>
  </si>
  <si>
    <t>NPT8</t>
  </si>
  <si>
    <t>NPT9</t>
  </si>
  <si>
    <t>NPT10</t>
  </si>
  <si>
    <t>NPT11</t>
  </si>
  <si>
    <t>NPT12</t>
  </si>
  <si>
    <t>NPT13</t>
  </si>
  <si>
    <t>NPT14</t>
  </si>
  <si>
    <t>NPT15</t>
  </si>
  <si>
    <t>NPT16</t>
  </si>
  <si>
    <t>NPT17</t>
  </si>
  <si>
    <t>NPT18</t>
  </si>
  <si>
    <t>NPT19</t>
  </si>
  <si>
    <t>NPT20</t>
  </si>
  <si>
    <t>NPT21</t>
  </si>
  <si>
    <t>NPT22</t>
  </si>
  <si>
    <t>NPT23</t>
  </si>
  <si>
    <t>NPT24</t>
  </si>
  <si>
    <t>NPT25</t>
  </si>
  <si>
    <t>NPT26</t>
  </si>
  <si>
    <t>NPT27</t>
  </si>
  <si>
    <t>NPT28</t>
  </si>
  <si>
    <t>NPT29</t>
  </si>
  <si>
    <t>NPT30</t>
  </si>
  <si>
    <t>NPT31</t>
  </si>
  <si>
    <t>NPT32</t>
  </si>
  <si>
    <t>NPT33</t>
  </si>
  <si>
    <t>NPT34</t>
  </si>
  <si>
    <t>NPT35</t>
  </si>
  <si>
    <t>NPT36</t>
  </si>
  <si>
    <t>NPT37</t>
  </si>
  <si>
    <t>NPT38</t>
  </si>
  <si>
    <t>NPT39</t>
  </si>
  <si>
    <t>NPT40</t>
  </si>
  <si>
    <t>NPT41</t>
  </si>
  <si>
    <t>NPT42</t>
  </si>
  <si>
    <t>NPT43</t>
  </si>
  <si>
    <t>NPH1</t>
  </si>
  <si>
    <t>NPH2</t>
  </si>
  <si>
    <t>NPH3</t>
  </si>
  <si>
    <t>NPH4</t>
  </si>
  <si>
    <t>NPH5</t>
  </si>
  <si>
    <t>NPH6</t>
  </si>
  <si>
    <t>NPH7</t>
  </si>
  <si>
    <t>NPH8</t>
  </si>
  <si>
    <t>NPH9</t>
  </si>
  <si>
    <t>NPH10</t>
  </si>
  <si>
    <t>NPH11</t>
  </si>
  <si>
    <t>NPH12</t>
  </si>
  <si>
    <t>NPH13</t>
  </si>
  <si>
    <t>NPH14</t>
  </si>
  <si>
    <t>Stima n° giorni contrattuali di presidio</t>
  </si>
  <si>
    <t>LR</t>
  </si>
  <si>
    <t>…</t>
  </si>
  <si>
    <t>Voce del listino di riferimento “Prezzi informativi dell’edilizia editi dalla Tipografia del genio Civile (DEI) relativi al recupero ristrutturazione manutenzione”</t>
  </si>
  <si>
    <t xml:space="preserve"> …</t>
  </si>
  <si>
    <t>Unità di Misura</t>
  </si>
  <si>
    <t>Prezzo listino</t>
  </si>
  <si>
    <t xml:space="preserve">Prezzo di aggiudicazione </t>
  </si>
  <si>
    <t>Quantità utilizzate in tutto il contratto</t>
  </si>
  <si>
    <t xml:space="preserve">Costo unitario noleggio </t>
  </si>
  <si>
    <t xml:space="preserve">Costo totale contrattuale del noleggio </t>
  </si>
  <si>
    <t xml:space="preserve">ATTIVITÀ A RICHIESTA NON PROGRAMMABILI REMUNERATE IN €/MQ/INTERVENTO </t>
  </si>
  <si>
    <t>ATTIVITÀ A RICHIESTA NON PROGRAMMABILI REMUNARATE IN €/PUNTO/INTERVENTO</t>
  </si>
  <si>
    <t xml:space="preserve">ATTIVITÀ A RICHIESTA NON PROGRAMMABILI REMUNERATE IN €/H/INTERVENTO </t>
  </si>
  <si>
    <t>NOLO DI MEZZI E ATTREZZATURE</t>
  </si>
  <si>
    <t>NPT</t>
  </si>
  <si>
    <t>NPH</t>
  </si>
  <si>
    <t>inserire la voce del listino</t>
  </si>
  <si>
    <t>MONTE ORE MEDIO MENSILE
(H/mese)</t>
  </si>
  <si>
    <t>MONTE ORE MEDIO ANNUO 
(H/anno)</t>
  </si>
  <si>
    <t>Attività ordinarie - AAR</t>
  </si>
  <si>
    <t>Attività ordinarie - MR</t>
  </si>
  <si>
    <t>Attività ordinarie - BR</t>
  </si>
  <si>
    <t>Dettaglio attività</t>
  </si>
  <si>
    <t>Tipologia servizi</t>
  </si>
  <si>
    <t>PRESIDIO ORDINARIO</t>
  </si>
  <si>
    <t>PRESIDIO A RICHIESTA</t>
  </si>
  <si>
    <t>Listino di riferimento</t>
  </si>
  <si>
    <t>Area omogenea di rischio</t>
  </si>
  <si>
    <t>Aree esterne</t>
  </si>
  <si>
    <t>BR1 - Uffici e altri locali a basso rischio ad essi assimilabili</t>
  </si>
  <si>
    <t>BR2 - Spazi connettivi e altri ambienti a basso rischio</t>
  </si>
  <si>
    <t>BR3 - Alloggi e altri ambienti a basso rischio</t>
  </si>
  <si>
    <t xml:space="preserve"> BR4 - Altre aree a basso rischio</t>
  </si>
  <si>
    <t>MR1 - Reparti con degenza medio rischio (degenza chirurgica non intensiva, pronto soccorso, DEA, day hospital, lungodegenza, terapia del dolore)</t>
  </si>
  <si>
    <t>MR2 - Diagnosi medio rischio</t>
  </si>
  <si>
    <t>MR3 - Aree medio rischio</t>
  </si>
  <si>
    <t>MR4 - Servizi igienici aree medio rischio</t>
  </si>
  <si>
    <t>AR1 - Reparti con degenza alto rischio e zone a protocollo speciale, identificate dalla Direzioni delle singole strutture (CGU, UGCA, SUAP, UGIR, degenza dialisi, degenza oncoematologia, degenza neonatale, day surgery)</t>
  </si>
  <si>
    <t>AR2 - Diagnosi alto rischio</t>
  </si>
  <si>
    <t>AR3 - Aree alto rischio</t>
  </si>
  <si>
    <t>AAR1 - Aree a BCM dei blocchi operatori, dei blocchi parto e dei blocchi emodinamica</t>
  </si>
  <si>
    <t>AAR2 - Aree pulite dei blocchi operatori, dei blocchi parto e dei blocchi emodinamica</t>
  </si>
  <si>
    <t>AAR3 - Aree sporche dei blocchi operatori, dei blocchi parto e dei blocchi emodinamica</t>
  </si>
  <si>
    <t>AAR4 - Reparti con degenza a BCM (centri trapianto, unità risvegli, terapia intensiva e subintensiva, ematologia, terapia intensiva neonatale, isolamento malattie infettive)</t>
  </si>
  <si>
    <t>Presidio operativo – Operaio comune</t>
  </si>
  <si>
    <t>Presidio operativo – Operaio qualificato</t>
  </si>
  <si>
    <t>Presidio operativo – Operaio specializzato</t>
  </si>
  <si>
    <t>PRO1</t>
  </si>
  <si>
    <t>PRO2</t>
  </si>
  <si>
    <t>PRO3</t>
  </si>
  <si>
    <t>Presidio operativo ordinario</t>
  </si>
  <si>
    <t>Presidio operativo ordinario - €/h</t>
  </si>
  <si>
    <t>Presidio operativo a richiesta - €/h</t>
  </si>
  <si>
    <t>PRR1</t>
  </si>
  <si>
    <t>Attività a richiesta Presidio – Operaio comune</t>
  </si>
  <si>
    <t>PRR2</t>
  </si>
  <si>
    <t>Attività a richiesta di Presidio – Operaio qualificato</t>
  </si>
  <si>
    <t>PRR3</t>
  </si>
  <si>
    <t>Attività a richiesta di Presidio – Operaio specializzato</t>
  </si>
  <si>
    <t>PRO</t>
  </si>
  <si>
    <t>ARP_RH</t>
  </si>
  <si>
    <t>Attività a Richiesta Programmabili remunerate in €/mq sup. da trattare</t>
  </si>
  <si>
    <t>ARP_MQ</t>
  </si>
  <si>
    <t>Attività a Richiesta Programmabili remunerate in €/punto</t>
  </si>
  <si>
    <t>ARP_PT</t>
  </si>
  <si>
    <t>Attività a Richiesta Programmabili remunerate in €/h</t>
  </si>
  <si>
    <t>ARNP_MQ</t>
  </si>
  <si>
    <t>ARNP_PT</t>
  </si>
  <si>
    <t>ARNP_RH</t>
  </si>
  <si>
    <t>Attività a Richiesta non Programmabili remunerate in €/mq sup. da trattare</t>
  </si>
  <si>
    <t>Attività a Richiesta non Programmabili remunerate in €/punto</t>
  </si>
  <si>
    <t>Attività a Richiesta non Programmabili remunerate in €/h</t>
  </si>
  <si>
    <t>PRR</t>
  </si>
  <si>
    <t>Presidio operativo a richiesta</t>
  </si>
  <si>
    <t>Nolo mezzi e attrezzature</t>
  </si>
  <si>
    <t>Attività ordinarie - Pulizia - AR</t>
  </si>
  <si>
    <t>Attività ordinarie - AE</t>
  </si>
  <si>
    <t>Servizi gestionali</t>
  </si>
  <si>
    <t>Spazzatura e pulizia delle parti pertinenziali esterne e della viabilità, da piccoli rifiuti e foglie caduche e altri ingombri. Laddove necessario, sgombero della neve e del ghiaccio dai marciapiedi, dai vialetti pedonali e dalle zone di immediato accesso agli edifici ed alle scale esterne</t>
  </si>
  <si>
    <t>Le celle bianche non vanno modificate</t>
  </si>
  <si>
    <t>2. Istruzioni per la compilazione fogli attività ordinarie</t>
  </si>
  <si>
    <r>
      <t xml:space="preserve">Ribasso offerto - </t>
    </r>
    <r>
      <rPr>
        <i/>
        <sz val="8"/>
        <rFont val="Calibri"/>
        <family val="2"/>
        <scheme val="minor"/>
      </rPr>
      <t>inserire il ribasso percentuale corrispondente alla voce di offerta di economica</t>
    </r>
  </si>
  <si>
    <r>
      <t xml:space="preserve">Livello contrattuale - </t>
    </r>
    <r>
      <rPr>
        <i/>
        <sz val="8"/>
        <rFont val="Calibri"/>
        <family val="2"/>
        <scheme val="minor"/>
      </rPr>
      <t>inserire il livello contrattuale</t>
    </r>
  </si>
  <si>
    <r>
      <t xml:space="preserve">Fonte resa - </t>
    </r>
    <r>
      <rPr>
        <i/>
        <sz val="8"/>
        <rFont val="Calibri"/>
        <family val="2"/>
        <scheme val="minor"/>
      </rPr>
      <t xml:space="preserve">citare la fonte da cui la produttività è ricavata </t>
    </r>
  </si>
  <si>
    <r>
      <t xml:space="preserve">Costo medio orario manodopera - </t>
    </r>
    <r>
      <rPr>
        <i/>
        <sz val="8"/>
        <rFont val="Calibri"/>
        <family val="2"/>
        <scheme val="minor"/>
      </rPr>
      <t>inserire il costo medio orario di un addetto delle pulizie corrispondente alla specifica attività</t>
    </r>
  </si>
  <si>
    <r>
      <t>Giorni attività del servizio (7/7=7 o 6/7=6 o 5/7=5) -</t>
    </r>
    <r>
      <rPr>
        <i/>
        <sz val="8"/>
        <rFont val="Calibri"/>
        <family val="2"/>
        <scheme val="minor"/>
      </rPr>
      <t xml:space="preserve"> inserire il numero di giorni di attività settimanali previsti per i servizi a cadenza giornaliera dove "7": 7 giorni a settimana, "6": 6 giorni a settimana, "5": 5 gioni a settimana</t>
    </r>
  </si>
  <si>
    <r>
      <t xml:space="preserve">Stima Quantità (mq sup. da trattare) - </t>
    </r>
    <r>
      <rPr>
        <i/>
        <sz val="8"/>
        <rFont val="Calibri"/>
        <family val="2"/>
        <scheme val="minor"/>
      </rPr>
      <t>inserire la somma totale delle dimensioni nette stimate per la specifica area di rischio</t>
    </r>
  </si>
  <si>
    <r>
      <t xml:space="preserve">Ribasso offerto (%) - </t>
    </r>
    <r>
      <rPr>
        <i/>
        <sz val="8"/>
        <rFont val="Calibri"/>
        <family val="2"/>
        <scheme val="minor"/>
      </rPr>
      <t>inserire il ribasso percentuale corrispondente alla voce di offerta di economica della specifica area di rischio</t>
    </r>
  </si>
  <si>
    <r>
      <t xml:space="preserve">Resa (mq/h/addetto) - </t>
    </r>
    <r>
      <rPr>
        <i/>
        <sz val="8"/>
        <rFont val="Calibri"/>
        <family val="2"/>
        <scheme val="minor"/>
      </rPr>
      <t>inserire la produttività oraria, per addetto,  espressa nel tempo necessario per eseguire la corrispondente attività</t>
    </r>
  </si>
  <si>
    <t>Contratto collettivo di riferimento</t>
  </si>
  <si>
    <t>Livello contrattuale</t>
  </si>
  <si>
    <t>Sezione ARP_MQ - Attività a Richiesta Programmabili - €/mq sup. da trattare</t>
  </si>
  <si>
    <r>
      <t xml:space="preserve">Stima n° interventi mensili - </t>
    </r>
    <r>
      <rPr>
        <i/>
        <sz val="8"/>
        <rFont val="Calibri"/>
        <family val="2"/>
        <scheme val="minor"/>
      </rPr>
      <t>inserire la stima del n° di interventi medi mensili richiesti dalle Amministrazioni</t>
    </r>
  </si>
  <si>
    <t>Sezione ARP_PT - Attività a Richiesta Programmabili - €/punto</t>
  </si>
  <si>
    <r>
      <t xml:space="preserve">Resa (punto/h/addetto) - </t>
    </r>
    <r>
      <rPr>
        <i/>
        <sz val="8"/>
        <rFont val="Calibri"/>
        <family val="2"/>
        <scheme val="minor"/>
      </rPr>
      <t>inserire la produttività oraria, per addetto,  espressa nel tempo necessario per eseguire la corrispondente attività</t>
    </r>
  </si>
  <si>
    <t>Sezione ARP_RH - Attività a Richiesta Programmabili - €/h</t>
  </si>
  <si>
    <r>
      <t xml:space="preserve">Costo medio orario manodopera - </t>
    </r>
    <r>
      <rPr>
        <i/>
        <sz val="8"/>
        <rFont val="Calibri"/>
        <family val="2"/>
        <scheme val="minor"/>
      </rPr>
      <t>inserire il costo medio orario di un addetto al presidio di pulizia</t>
    </r>
  </si>
  <si>
    <t>Sezione PRO - Presisio operativo ordinario - €/h</t>
  </si>
  <si>
    <r>
      <t xml:space="preserve">Stima n° giorni mensili di presidio - </t>
    </r>
    <r>
      <rPr>
        <i/>
        <sz val="8"/>
        <rFont val="Calibri"/>
        <family val="2"/>
        <scheme val="minor"/>
      </rPr>
      <t>inserire il valore stimato dei giorni per i quli è previsto il presidio all'interno di un mese</t>
    </r>
  </si>
  <si>
    <r>
      <t xml:space="preserve">Stima quantità (ore giornaliere) - </t>
    </r>
    <r>
      <rPr>
        <i/>
        <sz val="8"/>
        <rFont val="Calibri"/>
        <family val="2"/>
        <scheme val="minor"/>
      </rPr>
      <t>inserire il valore stimato delle ore giornalierre in cui è previsto il presidio</t>
    </r>
  </si>
  <si>
    <r>
      <t xml:space="preserve">Ribasso offerto (%) - </t>
    </r>
    <r>
      <rPr>
        <i/>
        <sz val="8"/>
        <rFont val="Calibri"/>
        <family val="2"/>
        <scheme val="minor"/>
      </rPr>
      <t>inserire il ribasso percentuale corrispondente alla voce di offerta di economica</t>
    </r>
  </si>
  <si>
    <r>
      <t xml:space="preserve">Stima Quantità (mq sup. da trattare) - </t>
    </r>
    <r>
      <rPr>
        <i/>
        <sz val="8"/>
        <rFont val="Calibri"/>
        <family val="2"/>
        <scheme val="minor"/>
      </rPr>
      <t xml:space="preserve">inserire il valore stimato dei mq netti oggetto di ogni attività. </t>
    </r>
  </si>
  <si>
    <r>
      <t xml:space="preserve">Stima Quantità (punti) - </t>
    </r>
    <r>
      <rPr>
        <i/>
        <sz val="8"/>
        <rFont val="Calibri"/>
        <family val="2"/>
        <scheme val="minor"/>
      </rPr>
      <t xml:space="preserve">inserire il valore stimato dei punti oggetto di ogni attività. </t>
    </r>
  </si>
  <si>
    <r>
      <t xml:space="preserve">Stima Quantità (ore intervento) - </t>
    </r>
    <r>
      <rPr>
        <i/>
        <sz val="8"/>
        <rFont val="Calibri"/>
        <family val="2"/>
        <scheme val="minor"/>
      </rPr>
      <t xml:space="preserve"> inserire il valore stimato delle ore per le specifiche attività</t>
    </r>
  </si>
  <si>
    <t>Sezione ARNP_MQ - Attività a Richiesta non Programmabili - €/mq sup. da trattare</t>
  </si>
  <si>
    <r>
      <t xml:space="preserve">Stima n° interventi contratto - </t>
    </r>
    <r>
      <rPr>
        <i/>
        <sz val="8"/>
        <rFont val="Calibri"/>
        <family val="2"/>
        <scheme val="minor"/>
      </rPr>
      <t>inserire la stima del n° di interventi richiesti dalle Amministrazioni nell'intero arco contrattuale</t>
    </r>
  </si>
  <si>
    <t>Sezione ARNP_PT - Attività a Richiesta non Programmabili - €/punto</t>
  </si>
  <si>
    <t>Sezione ARNP_RH - Attività a Richiesta non Programmabili - €/h</t>
  </si>
  <si>
    <t>Sezione PRR - Presisio operativo a richiesta - €/h</t>
  </si>
  <si>
    <r>
      <t xml:space="preserve">Stima n° giorni contrattuali di presidio - </t>
    </r>
    <r>
      <rPr>
        <i/>
        <sz val="8"/>
        <rFont val="Calibri"/>
        <family val="2"/>
        <scheme val="minor"/>
      </rPr>
      <t>inserire il valore stimato dei giorni per i quli è previsto il presidio nell'intero arco contrattuale</t>
    </r>
  </si>
  <si>
    <r>
      <t xml:space="preserve">Stima n° interventi mensili - </t>
    </r>
    <r>
      <rPr>
        <i/>
        <sz val="8"/>
        <rFont val="Calibri"/>
        <family val="2"/>
        <scheme val="minor"/>
      </rPr>
      <t>inserire la stima del n° di interventi richiesti dalle Amministrazioni nell'intero arco contrattuale</t>
    </r>
  </si>
  <si>
    <t>Sezione LR - Nolo mezzi e attrezzature</t>
  </si>
  <si>
    <r>
      <t xml:space="preserve">Voce del listino di riferimento “Prezzi informativi dell’edilizia editi dalla Tipografia del genio Civile (DEI) relativi al recupero ristrutturazione manutenzione” - </t>
    </r>
    <r>
      <rPr>
        <i/>
        <sz val="8"/>
        <rFont val="Calibri"/>
        <family val="2"/>
        <scheme val="minor"/>
      </rPr>
      <t>inserire la voce di listino dei mezi di cui si  stima il noleggio nell'arco contrattuale</t>
    </r>
  </si>
  <si>
    <r>
      <t xml:space="preserve">Unità di misura - </t>
    </r>
    <r>
      <rPr>
        <i/>
        <sz val="8"/>
        <rFont val="Calibri"/>
        <family val="2"/>
        <scheme val="minor"/>
      </rPr>
      <t>inserire l'unità di misura prevista nel listino di riferimento per la remunerazione del noleggio</t>
    </r>
  </si>
  <si>
    <r>
      <t>Prezzo listino -</t>
    </r>
    <r>
      <rPr>
        <i/>
        <sz val="8"/>
        <rFont val="Calibri"/>
        <family val="2"/>
        <scheme val="minor"/>
      </rPr>
      <t xml:space="preserve"> inserire il prezzo unitario riportato nel listino di riferimento</t>
    </r>
  </si>
  <si>
    <r>
      <t xml:space="preserve">Costo unitario noleggio </t>
    </r>
    <r>
      <rPr>
        <i/>
        <sz val="8"/>
        <rFont val="Calibri"/>
        <family val="2"/>
        <scheme val="minor"/>
      </rPr>
      <t>- inserire il costo unitario sostenuto per il noleggio</t>
    </r>
  </si>
  <si>
    <t>3. Istruzioni per la compilazione foglio di riepilogo</t>
  </si>
  <si>
    <r>
      <t xml:space="preserve">Costi della struttura di Governo e Coordinamento - </t>
    </r>
    <r>
      <rPr>
        <i/>
        <sz val="8"/>
        <rFont val="Calibri"/>
        <family val="2"/>
        <scheme val="minor"/>
      </rPr>
      <t>inserire i costi della struttura di governo e coordinamento</t>
    </r>
  </si>
  <si>
    <r>
      <t xml:space="preserve">Costi per prodotti di consumo - per ogni servizio, </t>
    </r>
    <r>
      <rPr>
        <i/>
        <sz val="8"/>
        <rFont val="Calibri"/>
        <family val="2"/>
        <scheme val="minor"/>
      </rPr>
      <t>inserire i costi stimati dei prodotti di consumo sia per le attività ordinarie che straordinarie</t>
    </r>
  </si>
  <si>
    <r>
      <t xml:space="preserve">Costi per attrezzature e noleggi - </t>
    </r>
    <r>
      <rPr>
        <i/>
        <sz val="8"/>
        <rFont val="Calibri"/>
        <family val="2"/>
        <scheme val="minor"/>
      </rPr>
      <t>per ogni servizio, inserire i costi stimati per attrezzature e noleggi sia per le attività ordinarie che straordinarie</t>
    </r>
  </si>
  <si>
    <r>
      <t>Oneri per la sicurezza (aziendali) -</t>
    </r>
    <r>
      <rPr>
        <i/>
        <sz val="8"/>
        <rFont val="Calibri"/>
        <family val="2"/>
        <scheme val="minor"/>
      </rPr>
      <t xml:space="preserve"> inserire i costi della sicurezza</t>
    </r>
  </si>
  <si>
    <r>
      <t xml:space="preserve">Costi fidejussioni - </t>
    </r>
    <r>
      <rPr>
        <i/>
        <sz val="8"/>
        <rFont val="Calibri"/>
        <family val="2"/>
        <scheme val="minor"/>
      </rPr>
      <t>inserire i costi per le fidejussioni/garanzie</t>
    </r>
  </si>
  <si>
    <r>
      <t xml:space="preserve">Costi per maggiorazioni </t>
    </r>
    <r>
      <rPr>
        <i/>
        <sz val="8"/>
        <rFont val="Calibri"/>
        <family val="2"/>
        <scheme val="minor"/>
      </rPr>
      <t>- inserire costi per eventuali straordinari/festivi, eventuali penali, costi imprevisti, ecc.</t>
    </r>
  </si>
  <si>
    <r>
      <t xml:space="preserve">Costi verifiche ispettive - </t>
    </r>
    <r>
      <rPr>
        <i/>
        <sz val="8"/>
        <rFont val="Calibri"/>
        <family val="2"/>
        <scheme val="minor"/>
      </rPr>
      <t>inserire i costi per le verifiche ispettive</t>
    </r>
  </si>
  <si>
    <r>
      <t xml:space="preserve">Altri costi - </t>
    </r>
    <r>
      <rPr>
        <i/>
        <sz val="8"/>
        <rFont val="Calibri"/>
        <family val="2"/>
        <scheme val="minor"/>
      </rPr>
      <t>inserire altri costi che si ritiene necessario inserire</t>
    </r>
  </si>
  <si>
    <r>
      <t>Costo fee</t>
    </r>
    <r>
      <rPr>
        <i/>
        <sz val="8"/>
        <rFont val="Calibri"/>
        <family val="2"/>
        <scheme val="minor"/>
      </rPr>
      <t xml:space="preserve"> - tale cella si aggiorna automaticamente: fee = 1% del totale</t>
    </r>
  </si>
  <si>
    <t>6 giorni su 7</t>
  </si>
  <si>
    <t>5 giorni su 7</t>
  </si>
  <si>
    <t>settimane/anno</t>
  </si>
  <si>
    <t>PMQ18</t>
  </si>
  <si>
    <t>PMQ19</t>
  </si>
  <si>
    <t>Ripristino meccanico, manutenzione dei pavimenti trattati con cere industriali</t>
  </si>
  <si>
    <t>Ripristino, manutenzione dei pavimenti trattati con cere tradizionali (pavimenti artistici)</t>
  </si>
  <si>
    <t>PMQ20</t>
  </si>
  <si>
    <t>PMQ21</t>
  </si>
  <si>
    <t>PMQ22</t>
  </si>
  <si>
    <t>Spolveratura a umido serramenti esterni (inferriate, serrande)</t>
  </si>
  <si>
    <t>Pulizia e sanificazione delle unità letto</t>
  </si>
  <si>
    <t>PPT44</t>
  </si>
  <si>
    <t>PPT45</t>
  </si>
  <si>
    <t>NMQ18</t>
  </si>
  <si>
    <t>NMQ19</t>
  </si>
  <si>
    <t>NMQ20</t>
  </si>
  <si>
    <t>NMQ21</t>
  </si>
  <si>
    <t>NMQ22</t>
  </si>
  <si>
    <t>Passaggio servizi igienici</t>
  </si>
  <si>
    <t>NPT44</t>
  </si>
  <si>
    <t>NPT45</t>
  </si>
  <si>
    <t>Ricondizionamento sale operatorie tra un intervento e l'altro</t>
  </si>
  <si>
    <t>Aspirazione, rimozione per il lavaggio, lavaggio e riposizionamento dopo il lavaggio di tende in tessuto</t>
  </si>
  <si>
    <t>Deceratura e lavaggio a fondo dei pavimenti (compresi zoccolini e punti non accessibili meccanicamente) con asportazione totale del film e successiva ceratura</t>
  </si>
  <si>
    <t>Pulizia a fondo di tutti gli ambienti, degli arredi e delle parti lavabili, anche oltre 180 cm, con eventuale spostamento del mobilio e detersione delle pareti, pavimenti, infissi e vetri, cassonetti, battiscopa, arredi, termosifoni, sopraluci di porte, ecc. anche con l’utilizzo di scale. Trasportare gli arredi e le suppellettili (precedentemente puliti a fondo) fuori dai locali in cui vengono effettuate le pulizie a fondo. Ritrasportarli all’interno al termine delle pulizie</t>
  </si>
  <si>
    <t xml:space="preserve">Detersione pareti divisorie a vetro e sopraluci porte </t>
  </si>
  <si>
    <t>Detersione scale, comprendenti gradini (alzate, teste, lateriali, spigoli), rampe, pianerottoli, parapetti e ringhiere</t>
  </si>
  <si>
    <t>PRH15</t>
  </si>
  <si>
    <t>PRH16</t>
  </si>
  <si>
    <t>PRH17</t>
  </si>
  <si>
    <t>Altre attività di pulizia a richiesta programmabili eseguite con Operaio comune</t>
  </si>
  <si>
    <t>Altre attività di pulizia a richiesta programmabili eseguite con Operaio qualificato</t>
  </si>
  <si>
    <t>Altre attività di pulizia a richiesta programmabili eseguite con Operaio specializzato</t>
  </si>
  <si>
    <t>NPH15</t>
  </si>
  <si>
    <t>NPH16</t>
  </si>
  <si>
    <t>NPH17</t>
  </si>
  <si>
    <t>Altre attività di pulizia a richiesta non programmabili eseguite con Operaio comune</t>
  </si>
  <si>
    <t>Altre attività di pulizia a richiesta non programmabili eseguite con Operaio qualificato</t>
  </si>
  <si>
    <t>Altre attività di pulizia a richiesta non programmabili eseguite con Operaio specializzato</t>
  </si>
  <si>
    <t>Spolveratura a umido, detersione e successiva disinfezione di tutte le superfici orizzontali e verticali ad altezza uomo che non è possibile trasportare all’esterno del locale (arredi, mobili a parete o soffitto, davanzali, canaline, maniglie, attrezzature e apparecchature, ecc.)</t>
  </si>
  <si>
    <t>Attività di base su Aree di rischio</t>
  </si>
  <si>
    <t>AB</t>
  </si>
  <si>
    <t>Sezione AB_AAR/AR/MR/BR/AE - Attività ordinarie - Aree ad altissimo rischio (AAR)/ Aree ad alto rischio (AR)/ Aree a medio rischio (MR)/ Aree a basso rischio (BR)/ Aree esterne (AE)</t>
  </si>
  <si>
    <t>Attività di base - Aree ad altissimo rischio (AAR)</t>
  </si>
  <si>
    <t>Attività di base - Aree ad alto rischio (AR)</t>
  </si>
  <si>
    <t>Attività di base - Aree a medio rischio (MR)</t>
  </si>
  <si>
    <t>Attività di base - Aree a basso rischio (BR)</t>
  </si>
  <si>
    <t>Attività di base - Aree a bassissimo rischio (AE)</t>
  </si>
  <si>
    <t>Attività di base - AAR</t>
  </si>
  <si>
    <t>Attività di base - AR</t>
  </si>
  <si>
    <t>Attività di base - MR</t>
  </si>
  <si>
    <t>Attività di base - BR</t>
  </si>
  <si>
    <t>Attività di base - AE</t>
  </si>
  <si>
    <t>ATTIVITÀ DI BASE SU AREE AD ALTISSIMO RISCHIO</t>
  </si>
  <si>
    <t>ATTIVITÀ DI BASE SU AREE AD ALTO RISCHIO</t>
  </si>
  <si>
    <t>ATTIVITÀ DI BASE SU AREE A MEDIO RISCHIO</t>
  </si>
  <si>
    <t>ATTIVITÀ DI BASE SU AREE A BASSO RISCHIO</t>
  </si>
  <si>
    <t>ATTIVITÀ DI BASE SU AREE ESTERNE</t>
  </si>
  <si>
    <r>
      <t xml:space="preserve">Contratto collettivo di riferimento - </t>
    </r>
    <r>
      <rPr>
        <i/>
        <sz val="8"/>
        <rFont val="Calibri"/>
        <family val="2"/>
        <scheme val="minor"/>
      </rPr>
      <t xml:space="preserve">inserire la tipologia di CCNL applicato </t>
    </r>
  </si>
  <si>
    <r>
      <t xml:space="preserve">Costo medio orario manodopera CCNL </t>
    </r>
    <r>
      <rPr>
        <i/>
        <sz val="8"/>
        <rFont val="Calibri"/>
        <family val="2"/>
        <scheme val="minor"/>
      </rPr>
      <t>- per le attività remunerate €/h, inserire il costo medio orario del CCNL applicato</t>
    </r>
  </si>
  <si>
    <t>Ore annue mediamente lavorate</t>
  </si>
  <si>
    <t>Totale ore non lavorate</t>
  </si>
  <si>
    <t>Formazione, permessi D.L.vo 626/94 e succ. mod. (gg) - 1</t>
  </si>
  <si>
    <t xml:space="preserve">Malattia/Infortunio/Maternità - 6,50% </t>
  </si>
  <si>
    <t xml:space="preserve">Diritto allo Studio - 0,45% </t>
  </si>
  <si>
    <t xml:space="preserve">Assemblee/Permessi - 0,5% </t>
  </si>
  <si>
    <t xml:space="preserve">Riduzione orario contrattuale </t>
  </si>
  <si>
    <t>festività soppresse (4 giorni)</t>
  </si>
  <si>
    <t>festività (12 giorni)</t>
  </si>
  <si>
    <t>ferie (22 giorni)</t>
  </si>
  <si>
    <t>(**) Contributo addizionale 1,4% (comma 28 art.2 legge 92/2012)</t>
  </si>
  <si>
    <t>Ore annue mediamente non lavorate:</t>
  </si>
  <si>
    <t>(*) Aliquota Irap ordinaria - Le Regioni possono deliberarne valori differenti</t>
  </si>
  <si>
    <t>Ore annue teoriche (40 ore x 52,2 settimane)</t>
  </si>
  <si>
    <t>ORE ANNUE LAVORATE</t>
  </si>
  <si>
    <t xml:space="preserve">TOTALE COSTO MEDIO ORARIO (lavoratori a t.d.)(**) </t>
  </si>
  <si>
    <t>IRAP (3,9%) (*)</t>
  </si>
  <si>
    <r>
      <t xml:space="preserve">COSTO MEDIO ORARIO </t>
    </r>
    <r>
      <rPr>
        <sz val="10"/>
        <color theme="1"/>
        <rFont val="Calibri"/>
        <family val="2"/>
        <scheme val="minor"/>
      </rPr>
      <t>[(A+B+C+D)/ore annue mediamente lavorate]</t>
    </r>
  </si>
  <si>
    <t>COSTO MEDIO ANNUO (A+B+C+D)</t>
  </si>
  <si>
    <t>Totale "D"</t>
  </si>
  <si>
    <t>Bilateralità</t>
  </si>
  <si>
    <t xml:space="preserve">Assistenza sanitaria integrativa </t>
  </si>
  <si>
    <t xml:space="preserve">Fondo di Previdenza complementare (adesione al 35%) </t>
  </si>
  <si>
    <t xml:space="preserve">Rivalutazione T.F.R. (9,974576%) </t>
  </si>
  <si>
    <t>Trattamento fine rapporto</t>
  </si>
  <si>
    <t>D-Altri Oneri</t>
  </si>
  <si>
    <t>Totale "C"</t>
  </si>
  <si>
    <t xml:space="preserve">Inail (3,4683%) </t>
  </si>
  <si>
    <t>Inps (30,11%)</t>
  </si>
  <si>
    <t>C-Oneri previd. e assist.</t>
  </si>
  <si>
    <t>Totale "B"</t>
  </si>
  <si>
    <t>Quattordicesima mensilità</t>
  </si>
  <si>
    <t>Tredicesima mensilità</t>
  </si>
  <si>
    <t>Festivita retribuite (2 giorni)</t>
  </si>
  <si>
    <t>B-Oneri aggiuntivi</t>
  </si>
  <si>
    <t>Totale "A"</t>
  </si>
  <si>
    <t xml:space="preserve">E.D.R. - ex prot.23/7/1993 </t>
  </si>
  <si>
    <t>Scatti anzianità</t>
  </si>
  <si>
    <t xml:space="preserve">Ind. contingenza </t>
  </si>
  <si>
    <t>Retribuzione tabellare</t>
  </si>
  <si>
    <t>A-Elementi retributivi annui</t>
  </si>
  <si>
    <t>Livello</t>
  </si>
  <si>
    <t>CCNL applicato</t>
  </si>
  <si>
    <t>Figura professionale</t>
  </si>
  <si>
    <t>1) Aggiungere colonne alla tabella per ulteriori figure professionali, se necessario.
2) I valori calcolati nelle celle arancione devono essere utilizzati come costi orari medi  delle relative figure professionali nel foglio Conto Economico.
3) Le righe della tabella e il numero di ore preimpostato sono basate sulla Tabella Ministeriale del CCNL DEL PERSONALE DIPENDENTE DA IMPRESE ESERCENTI SERVIZI DI PULIZIA, DISINFESTAZIONE, SERVIZI INTEGRATI/MULTISERVIZI - NAZIONALE. Possono pertanto essere modificate se del caso, in ragione del CCNL applicato dall'impresa.</t>
  </si>
  <si>
    <t>DETTAGLIO COSTI PER FIGURA PROFESSIONALE</t>
  </si>
  <si>
    <t>#1</t>
  </si>
  <si>
    <t>#2</t>
  </si>
  <si>
    <t>#3</t>
  </si>
  <si>
    <t>Costi per Servizi gestionali</t>
  </si>
  <si>
    <r>
      <t>Costi per Servizi gestionali -</t>
    </r>
    <r>
      <rPr>
        <i/>
        <sz val="8"/>
        <rFont val="Calibri"/>
        <family val="2"/>
        <scheme val="minor"/>
      </rPr>
      <t xml:space="preserve"> inserire i costi stimati per ognuno dei Servizi gestionali (cfr. paragrafo 7 del Capitolato Tecnico)
</t>
    </r>
  </si>
  <si>
    <r>
      <t>Quantità utilizzate in tutto il contratto</t>
    </r>
    <r>
      <rPr>
        <i/>
        <sz val="8"/>
        <rFont val="Calibri"/>
        <family val="2"/>
        <scheme val="minor"/>
      </rPr>
      <t xml:space="preserve"> - inserire la stima delle quantità di noleggio nell'intero arco contrattuale</t>
    </r>
  </si>
  <si>
    <t>Stima n° interventi medi mensili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</si>
</sst>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quot;\ * #,##0.00_-;\-&quot;€&quot;\ * #,##0.00_-;_-&quot;€&quot;\ * &quot;-&quot;??_-;_-@_-"/>
    <numFmt numFmtId="43" formatCode="_-* #,##0.00_-;\-* #,##0.00_-;_-* &quot;-&quot;??_-;_-@_-"/>
    <numFmt numFmtId="164" formatCode="_-* #,##0.00\ &quot;€&quot;_-;\-* #,##0.00\ &quot;€&quot;_-;_-* &quot;-&quot;??\ &quot;€&quot;_-;_-@_-"/>
    <numFmt numFmtId="165" formatCode="_-* #,##0.00000_-;\-* #,##0.00000_-;_-* &quot;-&quot;??_-;_-@_-"/>
    <numFmt numFmtId="166" formatCode="_-[$€-410]\ * #,##0.000_-;\-[$€-410]\ * #,##0.000_-;_-[$€-410]\ * &quot;-&quot;??_-;_-@_-"/>
    <numFmt numFmtId="167" formatCode="_-&quot;€&quot;\ * #,##0.000_-;\-&quot;€&quot;\ * #,##0.000_-;_-&quot;€&quot;\ * &quot;-&quot;??_-;_-@_-"/>
    <numFmt numFmtId="168" formatCode="&quot;€&quot;\ #,##0.000"/>
  </numFmts>
  <fonts count="39" x14ac:knownFonts="1">
    <font>
      <sz val="11"/>
      <color theme="1"/>
      <name val="Calibri"/>
      <family val="2"/>
      <scheme val="minor"/>
    </font>
    <font>
      <sz val="11"/>
      <color theme="1"/>
      <name val="Calibri"/>
      <family val="2"/>
      <scheme val="minor"/>
    </font>
    <font>
      <sz val="8"/>
      <color theme="1"/>
      <name val="Calibri"/>
      <family val="2"/>
      <scheme val="minor"/>
    </font>
    <font>
      <b/>
      <i/>
      <u/>
      <sz val="8"/>
      <color theme="1"/>
      <name val="Calibri"/>
      <family val="2"/>
      <scheme val="minor"/>
    </font>
    <font>
      <b/>
      <i/>
      <u/>
      <sz val="8"/>
      <name val="Calibri"/>
      <family val="2"/>
      <scheme val="minor"/>
    </font>
    <font>
      <i/>
      <sz val="8"/>
      <color theme="1"/>
      <name val="Calibri"/>
      <family val="2"/>
      <scheme val="minor"/>
    </font>
    <font>
      <b/>
      <i/>
      <sz val="8"/>
      <color theme="1"/>
      <name val="Calibri"/>
      <family val="2"/>
      <scheme val="minor"/>
    </font>
    <font>
      <i/>
      <u/>
      <sz val="11"/>
      <color theme="1"/>
      <name val="Calibri"/>
      <family val="2"/>
      <scheme val="minor"/>
    </font>
    <font>
      <b/>
      <sz val="8"/>
      <color theme="0"/>
      <name val="Calibri"/>
      <family val="2"/>
      <scheme val="minor"/>
    </font>
    <font>
      <b/>
      <i/>
      <sz val="8"/>
      <name val="Calibri"/>
      <family val="2"/>
      <scheme val="minor"/>
    </font>
    <font>
      <sz val="8"/>
      <name val="Calibri"/>
      <family val="2"/>
      <scheme val="minor"/>
    </font>
    <font>
      <i/>
      <u/>
      <sz val="8"/>
      <color theme="1"/>
      <name val="Calibri"/>
      <family val="2"/>
      <scheme val="minor"/>
    </font>
    <font>
      <i/>
      <u/>
      <sz val="8"/>
      <name val="Calibri"/>
      <family val="2"/>
      <scheme val="minor"/>
    </font>
    <font>
      <i/>
      <sz val="8"/>
      <name val="Calibri"/>
      <family val="2"/>
    </font>
    <font>
      <sz val="8"/>
      <name val="Calibri"/>
      <family val="2"/>
    </font>
    <font>
      <sz val="8"/>
      <name val="Trebuchet MS"/>
      <family val="2"/>
    </font>
    <font>
      <b/>
      <i/>
      <sz val="8"/>
      <color theme="1"/>
      <name val="Calibri"/>
      <family val="2"/>
    </font>
    <font>
      <i/>
      <sz val="8"/>
      <color theme="1"/>
      <name val="Calibri"/>
      <family val="2"/>
    </font>
    <font>
      <i/>
      <sz val="8"/>
      <color rgb="FFFFFFFF"/>
      <name val="Calibri"/>
      <family val="2"/>
    </font>
    <font>
      <i/>
      <sz val="8"/>
      <name val="Calibri"/>
      <family val="2"/>
      <scheme val="minor"/>
    </font>
    <font>
      <b/>
      <i/>
      <sz val="8"/>
      <color theme="0"/>
      <name val="Calibri"/>
      <family val="2"/>
      <scheme val="minor"/>
    </font>
    <font>
      <sz val="10"/>
      <color theme="1"/>
      <name val="Calibri"/>
      <family val="2"/>
      <scheme val="minor"/>
    </font>
    <font>
      <sz val="10"/>
      <name val="Calibri"/>
      <family val="2"/>
      <scheme val="minor"/>
    </font>
    <font>
      <b/>
      <i/>
      <sz val="10"/>
      <color theme="0"/>
      <name val="Calibri"/>
      <family val="2"/>
      <scheme val="minor"/>
    </font>
    <font>
      <b/>
      <i/>
      <u/>
      <sz val="10"/>
      <color theme="0"/>
      <name val="Calibri"/>
      <family val="2"/>
      <scheme val="minor"/>
    </font>
    <font>
      <b/>
      <i/>
      <sz val="10"/>
      <name val="Calibri"/>
      <family val="2"/>
      <scheme val="minor"/>
    </font>
    <font>
      <b/>
      <i/>
      <u/>
      <sz val="10"/>
      <name val="Calibri"/>
      <family val="2"/>
      <scheme val="minor"/>
    </font>
    <font>
      <i/>
      <sz val="10"/>
      <color theme="1"/>
      <name val="Calibri"/>
      <family val="2"/>
      <scheme val="minor"/>
    </font>
    <font>
      <b/>
      <i/>
      <sz val="10"/>
      <color theme="1"/>
      <name val="Calibri"/>
      <family val="2"/>
      <scheme val="minor"/>
    </font>
    <font>
      <b/>
      <i/>
      <u/>
      <sz val="10"/>
      <color theme="1"/>
      <name val="Calibri"/>
      <family val="2"/>
      <scheme val="minor"/>
    </font>
    <font>
      <i/>
      <sz val="8"/>
      <color rgb="FF1F497D"/>
      <name val="Calibri"/>
      <family val="2"/>
    </font>
    <font>
      <b/>
      <i/>
      <u/>
      <sz val="11"/>
      <color theme="1"/>
      <name val="Calibri"/>
      <family val="2"/>
      <scheme val="minor"/>
    </font>
    <font>
      <b/>
      <sz val="10"/>
      <name val="Calibri"/>
      <family val="2"/>
    </font>
    <font>
      <b/>
      <sz val="10"/>
      <name val="Calibri"/>
      <family val="2"/>
      <scheme val="minor"/>
    </font>
    <font>
      <b/>
      <i/>
      <sz val="8"/>
      <color rgb="FF1F497D"/>
      <name val="Calibri"/>
      <family val="2"/>
    </font>
    <font>
      <sz val="11"/>
      <color rgb="FFFF0000"/>
      <name val="Calibri"/>
      <family val="2"/>
      <scheme val="minor"/>
    </font>
    <font>
      <b/>
      <sz val="10"/>
      <color theme="1"/>
      <name val="Calibri"/>
      <family val="2"/>
      <scheme val="minor"/>
    </font>
    <font>
      <b/>
      <sz val="10"/>
      <color theme="0"/>
      <name val="Calibri"/>
      <family val="2"/>
      <scheme val="minor"/>
    </font>
    <font>
      <i/>
      <sz val="11"/>
      <color theme="1"/>
      <name val="Calibri"/>
      <family val="2"/>
      <scheme val="minor"/>
    </font>
  </fonts>
  <fills count="16">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rgb="FF1F497D"/>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0" tint="-0.499984740745262"/>
        <bgColor indexed="64"/>
      </patternFill>
    </fill>
    <fill>
      <patternFill patternType="solid">
        <fgColor theme="7" tint="0.7999816888943144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theme="7"/>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4" tint="0.39997558519241921"/>
        <bgColor indexed="64"/>
      </patternFill>
    </fill>
  </fills>
  <borders count="88">
    <border>
      <left/>
      <right/>
      <top/>
      <bottom/>
      <diagonal/>
    </border>
    <border>
      <left style="thin">
        <color theme="0"/>
      </left>
      <right style="thin">
        <color theme="0"/>
      </right>
      <top style="thin">
        <color theme="0"/>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style="medium">
        <color indexed="64"/>
      </right>
      <top style="thin">
        <color theme="0" tint="-0.249977111117893"/>
      </top>
      <bottom style="medium">
        <color indexed="64"/>
      </bottom>
      <diagonal/>
    </border>
    <border>
      <left style="medium">
        <color indexed="64"/>
      </left>
      <right style="thin">
        <color theme="0" tint="-0.249977111117893"/>
      </right>
      <top/>
      <bottom style="thin">
        <color theme="0" tint="-0.249977111117893"/>
      </bottom>
      <diagonal/>
    </border>
    <border>
      <left style="thin">
        <color theme="0" tint="-0.249977111117893"/>
      </left>
      <right style="medium">
        <color indexed="64"/>
      </right>
      <top/>
      <bottom style="thin">
        <color theme="0" tint="-0.249977111117893"/>
      </bottom>
      <diagonal/>
    </border>
    <border>
      <left style="medium">
        <color indexed="64"/>
      </left>
      <right/>
      <top style="thin">
        <color theme="0" tint="-0.249977111117893"/>
      </top>
      <bottom style="medium">
        <color indexed="64"/>
      </bottom>
      <diagonal/>
    </border>
    <border>
      <left/>
      <right/>
      <top style="thin">
        <color theme="0" tint="-0.249977111117893"/>
      </top>
      <bottom style="medium">
        <color indexed="64"/>
      </bottom>
      <diagonal/>
    </border>
    <border>
      <left/>
      <right style="thin">
        <color theme="0" tint="-0.249977111117893"/>
      </right>
      <top style="thin">
        <color theme="0" tint="-0.249977111117893"/>
      </top>
      <bottom style="medium">
        <color indexed="64"/>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medium">
        <color indexed="64"/>
      </left>
      <right/>
      <top/>
      <bottom style="thin">
        <color theme="0" tint="-0.249977111117893"/>
      </bottom>
      <diagonal/>
    </border>
    <border>
      <left style="medium">
        <color indexed="64"/>
      </left>
      <right/>
      <top style="thin">
        <color theme="0" tint="-0.249977111117893"/>
      </top>
      <bottom style="thin">
        <color theme="0" tint="-0.249977111117893"/>
      </bottom>
      <diagonal/>
    </border>
    <border>
      <left style="medium">
        <color indexed="64"/>
      </left>
      <right/>
      <top style="medium">
        <color indexed="64"/>
      </top>
      <bottom style="thin">
        <color theme="0" tint="-0.249977111117893"/>
      </bottom>
      <diagonal/>
    </border>
    <border>
      <left style="medium">
        <color indexed="64"/>
      </left>
      <right style="thin">
        <color theme="0" tint="-0.249977111117893"/>
      </right>
      <top/>
      <bottom style="medium">
        <color indexed="64"/>
      </bottom>
      <diagonal/>
    </border>
    <border>
      <left style="thin">
        <color theme="0" tint="-0.249977111117893"/>
      </left>
      <right style="thin">
        <color theme="0" tint="-0.249977111117893"/>
      </right>
      <top/>
      <bottom style="medium">
        <color indexed="64"/>
      </bottom>
      <diagonal/>
    </border>
    <border>
      <left style="thin">
        <color theme="0" tint="-0.249977111117893"/>
      </left>
      <right style="medium">
        <color indexed="64"/>
      </right>
      <top/>
      <bottom style="medium">
        <color indexed="64"/>
      </bottom>
      <diagonal/>
    </border>
    <border>
      <left/>
      <right style="thin">
        <color theme="0" tint="-0.14999847407452621"/>
      </right>
      <top style="thin">
        <color theme="0" tint="-0.14999847407452621"/>
      </top>
      <bottom style="thin">
        <color theme="0" tint="-0.14999847407452621"/>
      </bottom>
      <diagonal/>
    </border>
    <border>
      <left style="thin">
        <color theme="0" tint="-0.14999847407452621"/>
      </left>
      <right style="thin">
        <color theme="0" tint="-0.14999847407452621"/>
      </right>
      <top/>
      <bottom style="thin">
        <color theme="0" tint="-0.14999847407452621"/>
      </bottom>
      <diagonal/>
    </border>
    <border>
      <left style="thin">
        <color theme="0" tint="-0.14999847407452621"/>
      </left>
      <right style="thin">
        <color theme="0" tint="-0.14999847407452621"/>
      </right>
      <top style="medium">
        <color indexed="64"/>
      </top>
      <bottom style="thin">
        <color theme="0" tint="-0.14999847407452621"/>
      </bottom>
      <diagonal/>
    </border>
    <border>
      <left style="thin">
        <color theme="0" tint="-0.14999847407452621"/>
      </left>
      <right style="medium">
        <color indexed="64"/>
      </right>
      <top style="medium">
        <color indexed="64"/>
      </top>
      <bottom style="thin">
        <color theme="0" tint="-0.14999847407452621"/>
      </bottom>
      <diagonal/>
    </border>
    <border>
      <left style="thin">
        <color theme="0" tint="-0.14999847407452621"/>
      </left>
      <right style="medium">
        <color indexed="64"/>
      </right>
      <top style="thin">
        <color theme="0" tint="-0.14999847407452621"/>
      </top>
      <bottom style="thin">
        <color theme="0" tint="-0.14999847407452621"/>
      </bottom>
      <diagonal/>
    </border>
    <border>
      <left style="thin">
        <color theme="0" tint="-0.14999847407452621"/>
      </left>
      <right style="thin">
        <color theme="0" tint="-0.14999847407452621"/>
      </right>
      <top style="thin">
        <color theme="0" tint="-0.14999847407452621"/>
      </top>
      <bottom style="medium">
        <color indexed="64"/>
      </bottom>
      <diagonal/>
    </border>
    <border>
      <left style="thin">
        <color theme="0" tint="-0.14999847407452621"/>
      </left>
      <right style="medium">
        <color indexed="64"/>
      </right>
      <top style="thin">
        <color theme="0" tint="-0.14999847407452621"/>
      </top>
      <bottom style="medium">
        <color indexed="64"/>
      </bottom>
      <diagonal/>
    </border>
    <border>
      <left style="thin">
        <color theme="0" tint="-0.14999847407452621"/>
      </left>
      <right style="medium">
        <color indexed="64"/>
      </right>
      <top/>
      <bottom style="thin">
        <color theme="0" tint="-0.14999847407452621"/>
      </bottom>
      <diagonal/>
    </border>
    <border>
      <left style="thin">
        <color theme="0" tint="-0.14999847407452621"/>
      </left>
      <right style="thin">
        <color theme="0" tint="-0.14999847407452621"/>
      </right>
      <top style="medium">
        <color indexed="64"/>
      </top>
      <bottom style="medium">
        <color indexed="64"/>
      </bottom>
      <diagonal/>
    </border>
    <border>
      <left style="thin">
        <color theme="0" tint="-0.14999847407452621"/>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theme="0" tint="-0.14999847407452621"/>
      </bottom>
      <diagonal/>
    </border>
    <border>
      <left style="medium">
        <color indexed="64"/>
      </left>
      <right style="medium">
        <color indexed="64"/>
      </right>
      <top style="thin">
        <color theme="0" tint="-0.14999847407452621"/>
      </top>
      <bottom style="thin">
        <color theme="0" tint="-0.14999847407452621"/>
      </bottom>
      <diagonal/>
    </border>
    <border>
      <left style="medium">
        <color indexed="64"/>
      </left>
      <right style="medium">
        <color indexed="64"/>
      </right>
      <top style="thin">
        <color theme="0" tint="-0.14999847407452621"/>
      </top>
      <bottom style="medium">
        <color indexed="64"/>
      </bottom>
      <diagonal/>
    </border>
    <border>
      <left style="medium">
        <color indexed="64"/>
      </left>
      <right style="thin">
        <color theme="0" tint="-0.14999847407452621"/>
      </right>
      <top style="medium">
        <color indexed="64"/>
      </top>
      <bottom style="thin">
        <color theme="0" tint="-0.14999847407452621"/>
      </bottom>
      <diagonal/>
    </border>
    <border>
      <left style="medium">
        <color indexed="64"/>
      </left>
      <right style="thin">
        <color theme="0" tint="-0.14999847407452621"/>
      </right>
      <top style="thin">
        <color theme="0" tint="-0.14999847407452621"/>
      </top>
      <bottom style="thin">
        <color theme="0" tint="-0.14999847407452621"/>
      </bottom>
      <diagonal/>
    </border>
    <border>
      <left style="medium">
        <color indexed="64"/>
      </left>
      <right style="thin">
        <color theme="0" tint="-0.14999847407452621"/>
      </right>
      <top style="thin">
        <color theme="0" tint="-0.14999847407452621"/>
      </top>
      <bottom style="medium">
        <color indexed="64"/>
      </bottom>
      <diagonal/>
    </border>
    <border>
      <left style="thin">
        <color theme="0" tint="-0.14999847407452621"/>
      </left>
      <right/>
      <top style="thin">
        <color theme="0" tint="-0.14999847407452621"/>
      </top>
      <bottom style="thin">
        <color theme="0" tint="-0.14999847407452621"/>
      </bottom>
      <diagonal/>
    </border>
    <border>
      <left style="medium">
        <color indexed="64"/>
      </left>
      <right style="thin">
        <color theme="0" tint="-0.14999847407452621"/>
      </right>
      <top style="medium">
        <color indexed="64"/>
      </top>
      <bottom style="medium">
        <color indexed="64"/>
      </bottom>
      <diagonal/>
    </border>
    <border>
      <left/>
      <right style="thin">
        <color theme="0" tint="-0.14999847407452621"/>
      </right>
      <top style="thin">
        <color theme="0" tint="-0.14999847407452621"/>
      </top>
      <bottom/>
      <diagonal/>
    </border>
    <border>
      <left style="thin">
        <color theme="0" tint="-0.14999847407452621"/>
      </left>
      <right/>
      <top style="thin">
        <color theme="0" tint="-0.14999847407452621"/>
      </top>
      <bottom style="medium">
        <color indexed="64"/>
      </bottom>
      <diagonal/>
    </border>
    <border>
      <left style="medium">
        <color indexed="64"/>
      </left>
      <right style="thin">
        <color theme="0" tint="-0.14999847407452621"/>
      </right>
      <top/>
      <bottom style="medium">
        <color indexed="64"/>
      </bottom>
      <diagonal/>
    </border>
    <border>
      <left style="thin">
        <color theme="0" tint="-0.14999847407452621"/>
      </left>
      <right style="thin">
        <color theme="0" tint="-0.14999847407452621"/>
      </right>
      <top/>
      <bottom style="medium">
        <color indexed="64"/>
      </bottom>
      <diagonal/>
    </border>
    <border>
      <left style="thin">
        <color theme="0" tint="-0.14999847407452621"/>
      </left>
      <right style="medium">
        <color indexed="64"/>
      </right>
      <top/>
      <bottom style="medium">
        <color indexed="64"/>
      </bottom>
      <diagonal/>
    </border>
    <border>
      <left style="medium">
        <color indexed="64"/>
      </left>
      <right style="thin">
        <color theme="0" tint="-0.14999847407452621"/>
      </right>
      <top/>
      <bottom style="thin">
        <color theme="0" tint="-0.14999847407452621"/>
      </bottom>
      <diagonal/>
    </border>
    <border>
      <left/>
      <right/>
      <top style="thin">
        <color theme="0" tint="-0.14999847407452621"/>
      </top>
      <bottom/>
      <diagonal/>
    </border>
    <border>
      <left style="thin">
        <color theme="0" tint="-0.14999847407452621"/>
      </left>
      <right/>
      <top style="medium">
        <color indexed="64"/>
      </top>
      <bottom style="thin">
        <color theme="0" tint="-0.14999847407452621"/>
      </bottom>
      <diagonal/>
    </border>
    <border>
      <left/>
      <right style="thin">
        <color theme="0" tint="-0.14999847407452621"/>
      </right>
      <top style="thin">
        <color theme="0" tint="-0.14999847407452621"/>
      </top>
      <bottom style="medium">
        <color indexed="64"/>
      </bottom>
      <diagonal/>
    </border>
    <border>
      <left style="thin">
        <color theme="0" tint="-0.14999847407452621"/>
      </left>
      <right style="thin">
        <color theme="0" tint="-0.14999847407452621"/>
      </right>
      <top style="thin">
        <color theme="0" tint="-0.14999847407452621"/>
      </top>
      <bottom/>
      <diagonal/>
    </border>
    <border>
      <left style="thin">
        <color theme="0" tint="-0.14999847407452621"/>
      </left>
      <right/>
      <top/>
      <bottom style="thin">
        <color theme="0" tint="-0.14999847407452621"/>
      </bottom>
      <diagonal/>
    </border>
    <border>
      <left/>
      <right style="thin">
        <color theme="0" tint="-0.14999847407452621"/>
      </right>
      <top/>
      <bottom style="thin">
        <color theme="0" tint="-0.14999847407452621"/>
      </bottom>
      <diagonal/>
    </border>
    <border>
      <left/>
      <right style="medium">
        <color indexed="64"/>
      </right>
      <top style="thin">
        <color theme="0" tint="-0.14999847407452621"/>
      </top>
      <bottom style="medium">
        <color indexed="64"/>
      </bottom>
      <diagonal/>
    </border>
    <border>
      <left style="thin">
        <color theme="0" tint="-0.14999847407452621"/>
      </left>
      <right style="medium">
        <color indexed="64"/>
      </right>
      <top style="thin">
        <color theme="0" tint="-0.14999847407452621"/>
      </top>
      <bottom/>
      <diagonal/>
    </border>
    <border>
      <left style="thin">
        <color theme="0" tint="-0.14999847407452621"/>
      </left>
      <right style="thin">
        <color theme="0" tint="-0.14999847407452621"/>
      </right>
      <top/>
      <bottom/>
      <diagonal/>
    </border>
    <border>
      <left/>
      <right style="medium">
        <color indexed="64"/>
      </right>
      <top style="thin">
        <color theme="0" tint="-0.14999847407452621"/>
      </top>
      <bottom style="thin">
        <color theme="0" tint="-0.14999847407452621"/>
      </bottom>
      <diagonal/>
    </border>
    <border>
      <left style="medium">
        <color indexed="64"/>
      </left>
      <right style="thin">
        <color theme="0" tint="-0.14999847407452621"/>
      </right>
      <top style="thin">
        <color theme="0" tint="-0.14999847407452621"/>
      </top>
      <bottom/>
      <diagonal/>
    </border>
    <border>
      <left style="thin">
        <color indexed="64"/>
      </left>
      <right style="thin">
        <color indexed="64"/>
      </right>
      <top style="thin">
        <color indexed="64"/>
      </top>
      <bottom style="thin">
        <color indexed="64"/>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right/>
      <top style="thin">
        <color theme="0"/>
      </top>
      <bottom style="thin">
        <color theme="0"/>
      </bottom>
      <diagonal/>
    </border>
    <border>
      <left style="thin">
        <color theme="0"/>
      </left>
      <right/>
      <top style="thin">
        <color theme="0"/>
      </top>
      <bottom style="thin">
        <color theme="0"/>
      </bottom>
      <diagonal/>
    </border>
    <border>
      <left/>
      <right/>
      <top style="thin">
        <color theme="0"/>
      </top>
      <bottom/>
      <diagonal/>
    </border>
    <border>
      <left style="thin">
        <color theme="0"/>
      </left>
      <right style="thin">
        <color theme="0"/>
      </right>
      <top/>
      <bottom style="thin">
        <color theme="0"/>
      </bottom>
      <diagonal/>
    </border>
    <border>
      <left style="thin">
        <color theme="0" tint="-0.14999847407452621"/>
      </left>
      <right style="thin">
        <color theme="0" tint="-0.14999847407452621"/>
      </right>
      <top style="medium">
        <color indexed="64"/>
      </top>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style="medium">
        <color indexed="64"/>
      </left>
      <right style="thin">
        <color theme="0" tint="-0.14999847407452621"/>
      </right>
      <top style="medium">
        <color indexed="64"/>
      </top>
      <bottom/>
      <diagonal/>
    </border>
    <border>
      <left style="thin">
        <color theme="0" tint="-0.14999847407452621"/>
      </left>
      <right style="medium">
        <color indexed="64"/>
      </right>
      <top style="medium">
        <color indexed="64"/>
      </top>
      <bottom/>
      <diagonal/>
    </border>
    <border>
      <left style="medium">
        <color indexed="64"/>
      </left>
      <right style="thin">
        <color theme="0" tint="-4.9989318521683403E-2"/>
      </right>
      <top style="thin">
        <color theme="0" tint="-4.9989318521683403E-2"/>
      </top>
      <bottom style="thin">
        <color theme="0" tint="-4.9989318521683403E-2"/>
      </bottom>
      <diagonal/>
    </border>
    <border>
      <left style="thin">
        <color theme="0" tint="-4.9989318521683403E-2"/>
      </left>
      <right style="medium">
        <color indexed="64"/>
      </right>
      <top style="thin">
        <color theme="0" tint="-4.9989318521683403E-2"/>
      </top>
      <bottom style="thin">
        <color theme="0" tint="-4.9989318521683403E-2"/>
      </bottom>
      <diagonal/>
    </border>
    <border>
      <left style="medium">
        <color indexed="64"/>
      </left>
      <right style="thin">
        <color theme="0" tint="-4.9989318521683403E-2"/>
      </right>
      <top style="thin">
        <color theme="0" tint="-4.9989318521683403E-2"/>
      </top>
      <bottom style="medium">
        <color indexed="64"/>
      </bottom>
      <diagonal/>
    </border>
    <border>
      <left style="thin">
        <color theme="0" tint="-4.9989318521683403E-2"/>
      </left>
      <right style="thin">
        <color theme="0" tint="-4.9989318521683403E-2"/>
      </right>
      <top style="thin">
        <color theme="0" tint="-4.9989318521683403E-2"/>
      </top>
      <bottom style="medium">
        <color indexed="64"/>
      </bottom>
      <diagonal/>
    </border>
    <border>
      <left style="thin">
        <color theme="0" tint="-4.9989318521683403E-2"/>
      </left>
      <right style="medium">
        <color indexed="64"/>
      </right>
      <top style="thin">
        <color theme="0" tint="-4.9989318521683403E-2"/>
      </top>
      <bottom style="medium">
        <color indexed="64"/>
      </bottom>
      <diagonal/>
    </border>
    <border>
      <left style="medium">
        <color indexed="64"/>
      </left>
      <right style="thin">
        <color theme="0" tint="-4.9989318521683403E-2"/>
      </right>
      <top style="medium">
        <color indexed="64"/>
      </top>
      <bottom style="thin">
        <color theme="0" tint="-4.9989318521683403E-2"/>
      </bottom>
      <diagonal/>
    </border>
    <border>
      <left style="thin">
        <color theme="0" tint="-4.9989318521683403E-2"/>
      </left>
      <right style="thin">
        <color theme="0" tint="-4.9989318521683403E-2"/>
      </right>
      <top style="medium">
        <color indexed="64"/>
      </top>
      <bottom style="thin">
        <color theme="0" tint="-4.9989318521683403E-2"/>
      </bottom>
      <diagonal/>
    </border>
    <border>
      <left style="thin">
        <color theme="0" tint="-4.9989318521683403E-2"/>
      </left>
      <right style="medium">
        <color indexed="64"/>
      </right>
      <top style="medium">
        <color indexed="64"/>
      </top>
      <bottom style="thin">
        <color theme="0" tint="-4.9989318521683403E-2"/>
      </bottom>
      <diagonal/>
    </border>
    <border>
      <left style="thin">
        <color theme="0" tint="-4.9989318521683403E-2"/>
      </left>
      <right/>
      <top style="medium">
        <color indexed="64"/>
      </top>
      <bottom style="thin">
        <color theme="0" tint="-4.9989318521683403E-2"/>
      </bottom>
      <diagonal/>
    </border>
    <border>
      <left style="thin">
        <color theme="0" tint="-4.9989318521683403E-2"/>
      </left>
      <right/>
      <top style="thin">
        <color theme="0" tint="-4.9989318521683403E-2"/>
      </top>
      <bottom style="thin">
        <color theme="0" tint="-4.9989318521683403E-2"/>
      </bottom>
      <diagonal/>
    </border>
    <border>
      <left style="thin">
        <color theme="0" tint="-4.9989318521683403E-2"/>
      </left>
      <right/>
      <top style="thin">
        <color theme="0" tint="-4.9989318521683403E-2"/>
      </top>
      <bottom style="medium">
        <color indexed="64"/>
      </bottom>
      <diagonal/>
    </border>
    <border>
      <left style="medium">
        <color indexed="64"/>
      </left>
      <right style="medium">
        <color indexed="64"/>
      </right>
      <top style="medium">
        <color indexed="64"/>
      </top>
      <bottom style="thin">
        <color theme="0" tint="-4.9989318521683403E-2"/>
      </bottom>
      <diagonal/>
    </border>
    <border>
      <left style="medium">
        <color indexed="64"/>
      </left>
      <right style="medium">
        <color indexed="64"/>
      </right>
      <top style="thin">
        <color theme="0" tint="-4.9989318521683403E-2"/>
      </top>
      <bottom style="thin">
        <color theme="0" tint="-4.9989318521683403E-2"/>
      </bottom>
      <diagonal/>
    </border>
    <border>
      <left style="medium">
        <color indexed="64"/>
      </left>
      <right style="medium">
        <color indexed="64"/>
      </right>
      <top style="thin">
        <color theme="0" tint="-4.9989318521683403E-2"/>
      </top>
      <bottom style="medium">
        <color indexed="64"/>
      </bottom>
      <diagonal/>
    </border>
    <border>
      <left style="medium">
        <color indexed="64"/>
      </left>
      <right/>
      <top style="medium">
        <color indexed="64"/>
      </top>
      <bottom style="thin">
        <color theme="0" tint="-0.14999847407452621"/>
      </bottom>
      <diagonal/>
    </border>
    <border>
      <left style="medium">
        <color indexed="64"/>
      </left>
      <right/>
      <top style="thin">
        <color theme="0" tint="-0.14999847407452621"/>
      </top>
      <bottom style="thin">
        <color theme="0" tint="-0.14999847407452621"/>
      </bottom>
      <diagonal/>
    </border>
    <border>
      <left style="medium">
        <color indexed="64"/>
      </left>
      <right/>
      <top style="thin">
        <color theme="0" tint="-0.1499984740745262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theme="0" tint="-0.14999847407452621"/>
      </top>
      <bottom/>
      <diagonal/>
    </border>
    <border>
      <left/>
      <right/>
      <top/>
      <bottom style="thin">
        <color indexed="64"/>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cellStyleXfs>
  <cellXfs count="539">
    <xf numFmtId="0" fontId="0" fillId="0" borderId="0" xfId="0"/>
    <xf numFmtId="0" fontId="0" fillId="2" borderId="0" xfId="0" applyFill="1"/>
    <xf numFmtId="0" fontId="7" fillId="3" borderId="0" xfId="0" applyFont="1" applyFill="1" applyAlignment="1">
      <alignment horizontal="center" vertical="center"/>
    </xf>
    <xf numFmtId="0" fontId="18" fillId="5" borderId="0"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17" fillId="0" borderId="0" xfId="0" applyFont="1" applyFill="1" applyBorder="1" applyAlignment="1">
      <alignment horizontal="center" vertical="center" wrapText="1"/>
    </xf>
    <xf numFmtId="166" fontId="19" fillId="0" borderId="0" xfId="1" applyNumberFormat="1" applyFont="1" applyFill="1" applyBorder="1" applyAlignment="1" applyProtection="1">
      <alignment vertical="center"/>
    </xf>
    <xf numFmtId="49" fontId="5" fillId="0" borderId="0" xfId="0" applyNumberFormat="1" applyFont="1" applyAlignment="1">
      <alignment horizontal="center"/>
    </xf>
    <xf numFmtId="0" fontId="5" fillId="0" borderId="0" xfId="0" applyFont="1" applyAlignment="1">
      <alignment horizontal="center"/>
    </xf>
    <xf numFmtId="0" fontId="17" fillId="0" borderId="0" xfId="0" quotePrefix="1" applyFont="1" applyFill="1" applyBorder="1" applyAlignment="1">
      <alignment horizontal="center" vertical="center" wrapText="1"/>
    </xf>
    <xf numFmtId="0" fontId="2" fillId="0" borderId="0" xfId="0" applyFont="1" applyFill="1" applyBorder="1"/>
    <xf numFmtId="0" fontId="10" fillId="0" borderId="0" xfId="0" applyFont="1" applyFill="1" applyBorder="1"/>
    <xf numFmtId="0" fontId="10" fillId="0" borderId="0" xfId="0" applyFont="1" applyFill="1" applyBorder="1" applyAlignment="1"/>
    <xf numFmtId="0" fontId="2" fillId="0" borderId="0" xfId="0" applyFont="1" applyFill="1" applyBorder="1" applyAlignment="1">
      <alignment horizontal="center"/>
    </xf>
    <xf numFmtId="0" fontId="11" fillId="0" borderId="0" xfId="0" applyFont="1" applyFill="1" applyBorder="1" applyAlignment="1">
      <alignment horizontal="right" vertical="center"/>
    </xf>
    <xf numFmtId="0" fontId="12"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10" fillId="0" borderId="0" xfId="0" applyFont="1" applyFill="1" applyBorder="1" applyAlignment="1">
      <alignment horizontal="center"/>
    </xf>
    <xf numFmtId="0" fontId="12" fillId="0" borderId="0" xfId="0" applyFont="1" applyFill="1" applyBorder="1" applyAlignment="1">
      <alignment horizontal="right" vertical="center"/>
    </xf>
    <xf numFmtId="0" fontId="10" fillId="0" borderId="0" xfId="0" applyFont="1" applyFill="1" applyBorder="1" applyAlignment="1">
      <alignment horizontal="center" vertical="center"/>
    </xf>
    <xf numFmtId="166" fontId="9" fillId="0" borderId="0" xfId="1" applyNumberFormat="1" applyFont="1" applyFill="1" applyBorder="1" applyAlignment="1" applyProtection="1">
      <alignment vertical="center"/>
    </xf>
    <xf numFmtId="9" fontId="19" fillId="0" borderId="0" xfId="2" applyNumberFormat="1" applyFont="1" applyFill="1" applyBorder="1" applyAlignment="1" applyProtection="1">
      <alignment horizontal="center" vertical="center"/>
    </xf>
    <xf numFmtId="9" fontId="10" fillId="0" borderId="0" xfId="2" applyFont="1" applyFill="1" applyBorder="1"/>
    <xf numFmtId="0" fontId="19" fillId="0" borderId="0" xfId="0" applyFont="1" applyFill="1" applyBorder="1"/>
    <xf numFmtId="0" fontId="9" fillId="0" borderId="0" xfId="0" applyFont="1" applyFill="1" applyBorder="1" applyAlignment="1">
      <alignment horizontal="center" vertical="center" wrapText="1"/>
    </xf>
    <xf numFmtId="0" fontId="19" fillId="0" borderId="0" xfId="0" applyFont="1" applyFill="1" applyBorder="1" applyAlignment="1">
      <alignment horizontal="left" vertical="center" wrapText="1"/>
    </xf>
    <xf numFmtId="0" fontId="19" fillId="0" borderId="0" xfId="0" applyFont="1" applyFill="1" applyBorder="1" applyAlignment="1">
      <alignment horizontal="center" vertical="center" wrapText="1"/>
    </xf>
    <xf numFmtId="0" fontId="10" fillId="0" borderId="0" xfId="0" applyFont="1" applyBorder="1" applyProtection="1"/>
    <xf numFmtId="0" fontId="10" fillId="4" borderId="0" xfId="0" applyFont="1" applyFill="1" applyBorder="1" applyProtection="1"/>
    <xf numFmtId="0" fontId="22" fillId="0" borderId="0" xfId="0" applyFont="1" applyBorder="1" applyProtection="1"/>
    <xf numFmtId="0" fontId="2" fillId="0" borderId="0" xfId="0" applyFont="1" applyBorder="1" applyProtection="1"/>
    <xf numFmtId="0" fontId="2" fillId="4" borderId="0" xfId="0" applyFont="1" applyFill="1" applyBorder="1" applyProtection="1"/>
    <xf numFmtId="0" fontId="29" fillId="0" borderId="0" xfId="0" applyFont="1" applyBorder="1" applyAlignment="1">
      <alignment horizontal="right" vertical="center"/>
    </xf>
    <xf numFmtId="43" fontId="21" fillId="0" borderId="0" xfId="1" applyFont="1" applyFill="1" applyBorder="1" applyAlignment="1">
      <alignment horizontal="right" vertical="center"/>
    </xf>
    <xf numFmtId="0" fontId="21" fillId="0" borderId="0" xfId="0" applyFont="1" applyBorder="1" applyProtection="1"/>
    <xf numFmtId="0" fontId="29" fillId="4" borderId="0" xfId="0" applyFont="1" applyFill="1" applyBorder="1" applyAlignment="1" applyProtection="1">
      <alignment horizontal="left" vertical="center"/>
    </xf>
    <xf numFmtId="165" fontId="20" fillId="4" borderId="0" xfId="0" applyNumberFormat="1" applyFont="1" applyFill="1" applyBorder="1" applyAlignment="1" applyProtection="1">
      <alignment horizontal="center" vertical="center" wrapText="1"/>
    </xf>
    <xf numFmtId="44" fontId="5" fillId="4" borderId="0" xfId="0" applyNumberFormat="1" applyFont="1" applyFill="1" applyBorder="1" applyAlignment="1" applyProtection="1">
      <alignment vertical="center"/>
    </xf>
    <xf numFmtId="44" fontId="5" fillId="4" borderId="0" xfId="3" applyFont="1" applyFill="1" applyBorder="1" applyAlignment="1" applyProtection="1">
      <alignment horizontal="right" vertical="center"/>
    </xf>
    <xf numFmtId="0" fontId="3" fillId="0" borderId="0" xfId="0" applyFont="1" applyFill="1" applyBorder="1" applyAlignment="1" applyProtection="1">
      <alignment horizontal="right" vertical="center"/>
    </xf>
    <xf numFmtId="44" fontId="6" fillId="4" borderId="0" xfId="0" applyNumberFormat="1" applyFont="1" applyFill="1" applyBorder="1" applyAlignment="1" applyProtection="1">
      <alignment horizontal="right" vertical="center"/>
    </xf>
    <xf numFmtId="10" fontId="6" fillId="4" borderId="0" xfId="2" applyNumberFormat="1" applyFont="1" applyFill="1" applyBorder="1" applyAlignment="1" applyProtection="1">
      <alignment vertical="center"/>
    </xf>
    <xf numFmtId="0" fontId="21" fillId="4" borderId="0" xfId="0" applyFont="1" applyFill="1" applyBorder="1" applyProtection="1"/>
    <xf numFmtId="0" fontId="26" fillId="6" borderId="0" xfId="0" applyFont="1" applyFill="1" applyBorder="1" applyAlignment="1" applyProtection="1">
      <alignment horizontal="left" vertical="center"/>
    </xf>
    <xf numFmtId="44" fontId="25" fillId="6" borderId="0" xfId="0" applyNumberFormat="1" applyFont="1" applyFill="1" applyBorder="1" applyAlignment="1" applyProtection="1">
      <alignment horizontal="left" vertical="center"/>
    </xf>
    <xf numFmtId="0" fontId="24" fillId="4" borderId="0" xfId="0" applyFont="1" applyFill="1" applyBorder="1" applyAlignment="1" applyProtection="1">
      <alignment horizontal="left" vertical="center"/>
    </xf>
    <xf numFmtId="9" fontId="20" fillId="5" borderId="8" xfId="2" applyFont="1" applyFill="1" applyBorder="1" applyAlignment="1" applyProtection="1">
      <alignment vertical="center"/>
    </xf>
    <xf numFmtId="0" fontId="8" fillId="5" borderId="2" xfId="0" applyFont="1" applyFill="1" applyBorder="1" applyAlignment="1" applyProtection="1">
      <alignment horizontal="center" vertical="center" wrapText="1"/>
    </xf>
    <xf numFmtId="166" fontId="20" fillId="5" borderId="18" xfId="1" applyNumberFormat="1" applyFont="1" applyFill="1" applyBorder="1" applyAlignment="1" applyProtection="1">
      <alignment vertical="center"/>
    </xf>
    <xf numFmtId="166" fontId="20" fillId="5" borderId="19" xfId="1" applyNumberFormat="1" applyFont="1" applyFill="1" applyBorder="1" applyAlignment="1" applyProtection="1">
      <alignment vertical="center"/>
    </xf>
    <xf numFmtId="166" fontId="20" fillId="5" borderId="20" xfId="1" applyNumberFormat="1" applyFont="1" applyFill="1" applyBorder="1" applyAlignment="1" applyProtection="1">
      <alignment vertical="center"/>
    </xf>
    <xf numFmtId="0" fontId="8" fillId="5" borderId="14" xfId="0" applyFont="1" applyFill="1" applyBorder="1" applyAlignment="1" applyProtection="1">
      <alignment horizontal="center" vertical="center" wrapText="1"/>
    </xf>
    <xf numFmtId="0" fontId="10" fillId="0" borderId="14" xfId="0" quotePrefix="1" applyFont="1" applyFill="1" applyBorder="1" applyAlignment="1">
      <alignment horizontal="center" vertical="center"/>
    </xf>
    <xf numFmtId="0" fontId="13" fillId="0" borderId="14" xfId="0" applyFont="1" applyFill="1" applyBorder="1" applyAlignment="1">
      <alignment vertical="center" wrapText="1"/>
    </xf>
    <xf numFmtId="0" fontId="19" fillId="0" borderId="14" xfId="0" applyFont="1" applyFill="1" applyBorder="1" applyAlignment="1">
      <alignment horizontal="center" vertical="center"/>
    </xf>
    <xf numFmtId="0" fontId="13" fillId="0" borderId="14" xfId="0" applyFont="1" applyFill="1" applyBorder="1" applyAlignment="1">
      <alignment horizontal="center" vertical="center" wrapText="1"/>
    </xf>
    <xf numFmtId="0" fontId="10" fillId="0" borderId="14" xfId="0" applyFont="1" applyFill="1" applyBorder="1" applyAlignment="1">
      <alignment horizontal="center" vertical="center"/>
    </xf>
    <xf numFmtId="0" fontId="13" fillId="0" borderId="14" xfId="0" applyFont="1" applyFill="1" applyBorder="1" applyAlignment="1">
      <alignment horizontal="left" vertical="center" wrapText="1"/>
    </xf>
    <xf numFmtId="0" fontId="10" fillId="0" borderId="22" xfId="0" quotePrefix="1" applyFont="1" applyFill="1" applyBorder="1" applyAlignment="1">
      <alignment horizontal="center" vertical="center"/>
    </xf>
    <xf numFmtId="0" fontId="13" fillId="0" borderId="22" xfId="0" applyFont="1" applyFill="1" applyBorder="1" applyAlignment="1">
      <alignment vertical="center" wrapText="1"/>
    </xf>
    <xf numFmtId="0" fontId="19" fillId="0" borderId="22" xfId="0" applyFont="1" applyFill="1" applyBorder="1" applyAlignment="1">
      <alignment horizontal="center" vertical="center"/>
    </xf>
    <xf numFmtId="0" fontId="13" fillId="0" borderId="22" xfId="0" applyFont="1" applyFill="1" applyBorder="1" applyAlignment="1">
      <alignment horizontal="center" vertical="center" wrapText="1"/>
    </xf>
    <xf numFmtId="0" fontId="10" fillId="0" borderId="23" xfId="0" quotePrefix="1" applyFont="1" applyFill="1" applyBorder="1" applyAlignment="1">
      <alignment horizontal="center" vertical="center"/>
    </xf>
    <xf numFmtId="0" fontId="13" fillId="0" borderId="23" xfId="0" applyFont="1" applyFill="1" applyBorder="1" applyAlignment="1">
      <alignment vertical="center" wrapText="1"/>
    </xf>
    <xf numFmtId="0" fontId="19" fillId="0" borderId="23" xfId="0" applyFont="1" applyFill="1" applyBorder="1" applyAlignment="1">
      <alignment horizontal="center" vertical="center"/>
    </xf>
    <xf numFmtId="0" fontId="13" fillId="0" borderId="23" xfId="0" applyFont="1" applyFill="1" applyBorder="1" applyAlignment="1">
      <alignment horizontal="center" vertical="center" wrapText="1"/>
    </xf>
    <xf numFmtId="0" fontId="10" fillId="0" borderId="26" xfId="0" quotePrefix="1" applyFont="1" applyFill="1" applyBorder="1" applyAlignment="1">
      <alignment horizontal="center" vertical="center"/>
    </xf>
    <xf numFmtId="0" fontId="13" fillId="0" borderId="26" xfId="0" applyFont="1" applyFill="1" applyBorder="1" applyAlignment="1">
      <alignment vertical="center" wrapText="1"/>
    </xf>
    <xf numFmtId="0" fontId="19" fillId="0" borderId="26" xfId="0" applyFont="1" applyFill="1" applyBorder="1" applyAlignment="1">
      <alignment horizontal="center" vertical="center"/>
    </xf>
    <xf numFmtId="0" fontId="13" fillId="0" borderId="26" xfId="0" applyFont="1" applyFill="1" applyBorder="1" applyAlignment="1">
      <alignment horizontal="center" vertical="center" wrapText="1"/>
    </xf>
    <xf numFmtId="0" fontId="8" fillId="5" borderId="29" xfId="0" applyFont="1" applyFill="1" applyBorder="1" applyAlignment="1" applyProtection="1">
      <alignment horizontal="center" vertical="center" wrapText="1"/>
    </xf>
    <xf numFmtId="0" fontId="8" fillId="5" borderId="30" xfId="0" applyFont="1" applyFill="1" applyBorder="1" applyAlignment="1" applyProtection="1">
      <alignment horizontal="center" vertical="center" wrapText="1"/>
    </xf>
    <xf numFmtId="0" fontId="13" fillId="0" borderId="23" xfId="0" applyFont="1" applyFill="1" applyBorder="1" applyAlignment="1">
      <alignment horizontal="left" vertical="center" wrapText="1"/>
    </xf>
    <xf numFmtId="0" fontId="13" fillId="0" borderId="26" xfId="0" applyFont="1" applyFill="1" applyBorder="1" applyAlignment="1">
      <alignment horizontal="left" vertical="center" wrapText="1"/>
    </xf>
    <xf numFmtId="0" fontId="10" fillId="0" borderId="23" xfId="0" applyFont="1" applyFill="1" applyBorder="1" applyAlignment="1">
      <alignment horizontal="center" vertical="center"/>
    </xf>
    <xf numFmtId="0" fontId="10" fillId="0" borderId="26" xfId="0" applyFont="1" applyFill="1" applyBorder="1" applyAlignment="1">
      <alignment horizontal="center" vertical="center"/>
    </xf>
    <xf numFmtId="0" fontId="10" fillId="2" borderId="14" xfId="0" applyFont="1" applyFill="1" applyBorder="1"/>
    <xf numFmtId="0" fontId="10" fillId="2" borderId="26" xfId="0" applyFont="1" applyFill="1" applyBorder="1"/>
    <xf numFmtId="0" fontId="10" fillId="2" borderId="23" xfId="0" applyFont="1" applyFill="1" applyBorder="1"/>
    <xf numFmtId="0" fontId="2" fillId="0" borderId="14" xfId="0" quotePrefix="1" applyFont="1" applyFill="1" applyBorder="1" applyAlignment="1">
      <alignment horizontal="center" vertical="center"/>
    </xf>
    <xf numFmtId="0" fontId="5" fillId="0" borderId="14" xfId="0" applyFont="1" applyFill="1" applyBorder="1" applyAlignment="1">
      <alignment horizontal="center" vertical="center"/>
    </xf>
    <xf numFmtId="0" fontId="2" fillId="0" borderId="14" xfId="0" applyFont="1" applyFill="1" applyBorder="1" applyAlignment="1">
      <alignment horizontal="center" vertical="center"/>
    </xf>
    <xf numFmtId="2" fontId="20" fillId="5" borderId="5" xfId="1" applyNumberFormat="1" applyFont="1" applyFill="1" applyBorder="1" applyAlignment="1" applyProtection="1">
      <alignment vertical="center"/>
    </xf>
    <xf numFmtId="0" fontId="8" fillId="5" borderId="38" xfId="0" applyFont="1" applyFill="1" applyBorder="1" applyAlignment="1" applyProtection="1">
      <alignment horizontal="center" vertical="center" wrapText="1"/>
    </xf>
    <xf numFmtId="0" fontId="2" fillId="0" borderId="23" xfId="0" quotePrefix="1" applyFont="1" applyFill="1" applyBorder="1" applyAlignment="1">
      <alignment horizontal="center" vertical="center"/>
    </xf>
    <xf numFmtId="0" fontId="5" fillId="0" borderId="23" xfId="0" applyFont="1" applyFill="1" applyBorder="1" applyAlignment="1">
      <alignment horizontal="center" vertical="center"/>
    </xf>
    <xf numFmtId="0" fontId="2" fillId="0" borderId="26" xfId="0" quotePrefix="1" applyFont="1" applyFill="1" applyBorder="1" applyAlignment="1">
      <alignment horizontal="center" vertical="center"/>
    </xf>
    <xf numFmtId="0" fontId="5" fillId="0" borderId="26" xfId="0" applyFont="1" applyFill="1" applyBorder="1" applyAlignment="1">
      <alignment horizontal="center" vertical="center"/>
    </xf>
    <xf numFmtId="2" fontId="20" fillId="5" borderId="3" xfId="1" applyNumberFormat="1" applyFont="1" applyFill="1" applyBorder="1" applyAlignment="1" applyProtection="1">
      <alignment vertical="center"/>
    </xf>
    <xf numFmtId="0" fontId="2" fillId="0" borderId="23" xfId="0" applyFont="1" applyFill="1" applyBorder="1" applyAlignment="1">
      <alignment horizontal="center" vertical="center"/>
    </xf>
    <xf numFmtId="0" fontId="2" fillId="0" borderId="26" xfId="0" applyFont="1" applyFill="1" applyBorder="1" applyAlignment="1">
      <alignment horizontal="center" vertical="center"/>
    </xf>
    <xf numFmtId="0" fontId="2" fillId="0" borderId="40" xfId="0" applyFont="1" applyFill="1" applyBorder="1" applyAlignment="1">
      <alignment horizontal="center" vertical="center"/>
    </xf>
    <xf numFmtId="166" fontId="20" fillId="5" borderId="38" xfId="1" applyNumberFormat="1" applyFont="1" applyFill="1" applyBorder="1" applyAlignment="1" applyProtection="1">
      <alignment vertical="center"/>
    </xf>
    <xf numFmtId="166" fontId="20" fillId="5" borderId="29" xfId="1" applyNumberFormat="1" applyFont="1" applyFill="1" applyBorder="1" applyAlignment="1" applyProtection="1">
      <alignment vertical="center"/>
    </xf>
    <xf numFmtId="166" fontId="20" fillId="5" borderId="30" xfId="1" applyNumberFormat="1" applyFont="1" applyFill="1" applyBorder="1" applyAlignment="1" applyProtection="1">
      <alignment vertical="center"/>
    </xf>
    <xf numFmtId="9" fontId="20" fillId="5" borderId="27" xfId="2" applyFont="1" applyFill="1" applyBorder="1" applyAlignment="1" applyProtection="1">
      <alignment vertical="center"/>
    </xf>
    <xf numFmtId="166" fontId="20" fillId="5" borderId="41" xfId="1" applyNumberFormat="1" applyFont="1" applyFill="1" applyBorder="1" applyAlignment="1" applyProtection="1">
      <alignment vertical="center"/>
    </xf>
    <xf numFmtId="166" fontId="20" fillId="5" borderId="42" xfId="1" applyNumberFormat="1" applyFont="1" applyFill="1" applyBorder="1" applyAlignment="1" applyProtection="1">
      <alignment vertical="center"/>
    </xf>
    <xf numFmtId="166" fontId="20" fillId="5" borderId="43" xfId="1" applyNumberFormat="1" applyFont="1" applyFill="1" applyBorder="1" applyAlignment="1" applyProtection="1">
      <alignment vertical="center"/>
    </xf>
    <xf numFmtId="0" fontId="10" fillId="2" borderId="22" xfId="0" applyFont="1" applyFill="1" applyBorder="1"/>
    <xf numFmtId="0" fontId="2" fillId="2" borderId="23" xfId="0" applyFont="1" applyFill="1" applyBorder="1"/>
    <xf numFmtId="0" fontId="2" fillId="2" borderId="14" xfId="0" applyFont="1" applyFill="1" applyBorder="1"/>
    <xf numFmtId="0" fontId="2" fillId="2" borderId="26" xfId="0" applyFont="1" applyFill="1" applyBorder="1"/>
    <xf numFmtId="0" fontId="12" fillId="0" borderId="0" xfId="0" applyFont="1" applyFill="1" applyBorder="1" applyAlignment="1">
      <alignment horizontal="left" vertical="center"/>
    </xf>
    <xf numFmtId="165" fontId="20" fillId="5" borderId="14" xfId="0" applyNumberFormat="1" applyFont="1" applyFill="1" applyBorder="1" applyAlignment="1" applyProtection="1">
      <alignment horizontal="center" vertical="center" wrapText="1"/>
    </xf>
    <xf numFmtId="0" fontId="6" fillId="0" borderId="14" xfId="0" applyFont="1" applyBorder="1" applyAlignment="1" applyProtection="1">
      <alignment vertical="center" wrapText="1"/>
    </xf>
    <xf numFmtId="9" fontId="5" fillId="0" borderId="14" xfId="2" applyFont="1" applyFill="1" applyBorder="1" applyAlignment="1" applyProtection="1">
      <alignment horizontal="center" vertical="center"/>
    </xf>
    <xf numFmtId="2" fontId="5" fillId="0" borderId="14" xfId="0" applyNumberFormat="1" applyFont="1" applyFill="1" applyBorder="1" applyAlignment="1" applyProtection="1">
      <alignment horizontal="center" vertical="center"/>
    </xf>
    <xf numFmtId="0" fontId="6" fillId="7" borderId="14" xfId="0" applyFont="1" applyFill="1" applyBorder="1" applyAlignment="1" applyProtection="1">
      <alignment vertical="center" wrapText="1"/>
    </xf>
    <xf numFmtId="2" fontId="5" fillId="7" borderId="14" xfId="0" applyNumberFormat="1" applyFont="1" applyFill="1" applyBorder="1" applyAlignment="1" applyProtection="1">
      <alignment horizontal="center" vertical="center"/>
    </xf>
    <xf numFmtId="10" fontId="27" fillId="0" borderId="0" xfId="2" applyNumberFormat="1" applyFont="1" applyFill="1" applyBorder="1" applyAlignment="1" applyProtection="1">
      <alignment vertical="center"/>
    </xf>
    <xf numFmtId="0" fontId="21" fillId="0" borderId="0" xfId="0" applyFont="1" applyFill="1" applyBorder="1" applyProtection="1"/>
    <xf numFmtId="0" fontId="2" fillId="0" borderId="0" xfId="0" applyFont="1" applyFill="1" applyBorder="1" applyProtection="1"/>
    <xf numFmtId="0" fontId="29" fillId="0" borderId="0" xfId="0" applyFont="1" applyFill="1" applyBorder="1" applyAlignment="1" applyProtection="1">
      <alignment horizontal="left" vertical="center"/>
    </xf>
    <xf numFmtId="10" fontId="28" fillId="0" borderId="0" xfId="2" applyNumberFormat="1" applyFont="1" applyFill="1" applyBorder="1" applyAlignment="1" applyProtection="1">
      <alignment vertical="center"/>
    </xf>
    <xf numFmtId="0" fontId="22" fillId="0" borderId="0" xfId="0" applyFont="1" applyFill="1" applyBorder="1" applyProtection="1"/>
    <xf numFmtId="0" fontId="5" fillId="0" borderId="14" xfId="0" applyFont="1" applyBorder="1" applyAlignment="1" applyProtection="1">
      <alignment horizontal="left" vertical="center" wrapText="1"/>
    </xf>
    <xf numFmtId="44" fontId="23" fillId="5" borderId="0" xfId="0" applyNumberFormat="1" applyFont="1" applyFill="1" applyBorder="1" applyAlignment="1" applyProtection="1">
      <alignment horizontal="left" vertical="center"/>
    </xf>
    <xf numFmtId="0" fontId="5" fillId="0" borderId="14" xfId="0" applyFont="1" applyFill="1" applyBorder="1" applyProtection="1"/>
    <xf numFmtId="0" fontId="19" fillId="0" borderId="14" xfId="0" applyFont="1" applyFill="1" applyBorder="1" applyAlignment="1">
      <alignment horizontal="left" vertical="center" wrapText="1"/>
    </xf>
    <xf numFmtId="0" fontId="19" fillId="0" borderId="26" xfId="0" applyFont="1" applyFill="1" applyBorder="1" applyAlignment="1">
      <alignment horizontal="left" vertical="center" wrapText="1"/>
    </xf>
    <xf numFmtId="0" fontId="19" fillId="0" borderId="22" xfId="0" applyFont="1" applyFill="1" applyBorder="1" applyAlignment="1">
      <alignment horizontal="left" vertical="center" wrapText="1"/>
    </xf>
    <xf numFmtId="0" fontId="10" fillId="0" borderId="14" xfId="0" applyFont="1" applyFill="1" applyBorder="1" applyAlignment="1">
      <alignment wrapText="1"/>
    </xf>
    <xf numFmtId="0" fontId="10" fillId="0" borderId="26" xfId="0" applyFont="1" applyFill="1" applyBorder="1" applyAlignment="1">
      <alignment wrapText="1"/>
    </xf>
    <xf numFmtId="0" fontId="10" fillId="0" borderId="22" xfId="0" applyFont="1" applyFill="1" applyBorder="1" applyAlignment="1">
      <alignment wrapText="1"/>
    </xf>
    <xf numFmtId="164" fontId="19" fillId="0" borderId="23" xfId="0" applyNumberFormat="1" applyFont="1" applyFill="1" applyBorder="1" applyAlignment="1">
      <alignment horizontal="center" vertical="center"/>
    </xf>
    <xf numFmtId="164" fontId="19" fillId="0" borderId="24" xfId="0" applyNumberFormat="1" applyFont="1" applyFill="1" applyBorder="1" applyAlignment="1">
      <alignment horizontal="center" vertical="center"/>
    </xf>
    <xf numFmtId="164" fontId="19" fillId="0" borderId="14" xfId="0" applyNumberFormat="1" applyFont="1" applyFill="1" applyBorder="1" applyAlignment="1">
      <alignment horizontal="center" vertical="center"/>
    </xf>
    <xf numFmtId="164" fontId="19" fillId="0" borderId="25" xfId="0" applyNumberFormat="1" applyFont="1" applyFill="1" applyBorder="1" applyAlignment="1">
      <alignment horizontal="center" vertical="center"/>
    </xf>
    <xf numFmtId="164" fontId="19" fillId="0" borderId="26" xfId="0" applyNumberFormat="1" applyFont="1" applyFill="1" applyBorder="1" applyAlignment="1">
      <alignment horizontal="center" vertical="center"/>
    </xf>
    <xf numFmtId="164" fontId="19" fillId="0" borderId="27" xfId="0" applyNumberFormat="1" applyFont="1" applyFill="1" applyBorder="1" applyAlignment="1">
      <alignment horizontal="center" vertical="center"/>
    </xf>
    <xf numFmtId="2" fontId="10" fillId="0" borderId="23" xfId="0" applyNumberFormat="1" applyFont="1" applyFill="1" applyBorder="1" applyAlignment="1">
      <alignment horizontal="center" vertical="center"/>
    </xf>
    <xf numFmtId="2" fontId="19" fillId="0" borderId="23" xfId="0" applyNumberFormat="1" applyFont="1" applyFill="1" applyBorder="1" applyAlignment="1">
      <alignment horizontal="center" vertical="center"/>
    </xf>
    <xf numFmtId="2" fontId="10" fillId="0" borderId="14" xfId="0" applyNumberFormat="1" applyFont="1" applyFill="1" applyBorder="1" applyAlignment="1">
      <alignment horizontal="center" vertical="center"/>
    </xf>
    <xf numFmtId="2" fontId="19" fillId="0" borderId="14" xfId="0" applyNumberFormat="1" applyFont="1" applyFill="1" applyBorder="1" applyAlignment="1">
      <alignment horizontal="center" vertical="center"/>
    </xf>
    <xf numFmtId="2" fontId="10" fillId="0" borderId="26" xfId="0" applyNumberFormat="1" applyFont="1" applyFill="1" applyBorder="1" applyAlignment="1">
      <alignment horizontal="center" vertical="center"/>
    </xf>
    <xf numFmtId="2" fontId="19" fillId="0" borderId="26" xfId="0" applyNumberFormat="1" applyFont="1" applyFill="1" applyBorder="1" applyAlignment="1">
      <alignment horizontal="center" vertical="center"/>
    </xf>
    <xf numFmtId="2" fontId="20" fillId="5" borderId="9" xfId="1" applyNumberFormat="1" applyFont="1" applyFill="1" applyBorder="1" applyAlignment="1" applyProtection="1">
      <alignment horizontal="right" vertical="center"/>
    </xf>
    <xf numFmtId="2" fontId="20" fillId="5" borderId="7" xfId="1" applyNumberFormat="1" applyFont="1" applyFill="1" applyBorder="1" applyAlignment="1" applyProtection="1">
      <alignment horizontal="right" vertical="center"/>
    </xf>
    <xf numFmtId="2" fontId="2" fillId="0" borderId="23" xfId="0" applyNumberFormat="1" applyFont="1" applyFill="1" applyBorder="1" applyAlignment="1">
      <alignment horizontal="center" vertical="center"/>
    </xf>
    <xf numFmtId="2" fontId="5" fillId="0" borderId="23" xfId="0" applyNumberFormat="1" applyFont="1" applyFill="1" applyBorder="1" applyAlignment="1">
      <alignment horizontal="center" vertical="center"/>
    </xf>
    <xf numFmtId="2" fontId="2" fillId="0" borderId="14" xfId="0" applyNumberFormat="1" applyFont="1" applyFill="1" applyBorder="1" applyAlignment="1">
      <alignment horizontal="center" vertical="center"/>
    </xf>
    <xf numFmtId="2" fontId="5" fillId="0" borderId="14" xfId="0" applyNumberFormat="1" applyFont="1" applyFill="1" applyBorder="1" applyAlignment="1">
      <alignment horizontal="center" vertical="center"/>
    </xf>
    <xf numFmtId="2" fontId="2" fillId="0" borderId="26" xfId="0" applyNumberFormat="1" applyFont="1" applyFill="1" applyBorder="1" applyAlignment="1">
      <alignment horizontal="center" vertical="center"/>
    </xf>
    <xf numFmtId="2" fontId="5" fillId="0" borderId="26" xfId="0" applyNumberFormat="1" applyFont="1" applyFill="1" applyBorder="1" applyAlignment="1">
      <alignment horizontal="center" vertical="center"/>
    </xf>
    <xf numFmtId="2" fontId="20" fillId="5" borderId="34" xfId="1" applyNumberFormat="1" applyFont="1" applyFill="1" applyBorder="1" applyAlignment="1" applyProtection="1">
      <alignment vertical="center"/>
    </xf>
    <xf numFmtId="2" fontId="20" fillId="5" borderId="23" xfId="1" applyNumberFormat="1" applyFont="1" applyFill="1" applyBorder="1" applyAlignment="1" applyProtection="1">
      <alignment vertical="center"/>
    </xf>
    <xf numFmtId="164" fontId="20" fillId="5" borderId="23" xfId="1" applyNumberFormat="1" applyFont="1" applyFill="1" applyBorder="1" applyAlignment="1" applyProtection="1">
      <alignment vertical="center"/>
    </xf>
    <xf numFmtId="164" fontId="20" fillId="5" borderId="24" xfId="1" applyNumberFormat="1" applyFont="1" applyFill="1" applyBorder="1" applyAlignment="1" applyProtection="1">
      <alignment vertical="center"/>
    </xf>
    <xf numFmtId="2" fontId="20" fillId="5" borderId="44" xfId="1" applyNumberFormat="1" applyFont="1" applyFill="1" applyBorder="1" applyAlignment="1" applyProtection="1">
      <alignment vertical="center"/>
    </xf>
    <xf numFmtId="2" fontId="20" fillId="5" borderId="22" xfId="1" applyNumberFormat="1" applyFont="1" applyFill="1" applyBorder="1" applyAlignment="1" applyProtection="1">
      <alignment vertical="center"/>
    </xf>
    <xf numFmtId="164" fontId="20" fillId="5" borderId="22" xfId="1" applyNumberFormat="1" applyFont="1" applyFill="1" applyBorder="1" applyAlignment="1" applyProtection="1">
      <alignment vertical="center"/>
    </xf>
    <xf numFmtId="164" fontId="20" fillId="5" borderId="28" xfId="1" applyNumberFormat="1" applyFont="1" applyFill="1" applyBorder="1" applyAlignment="1" applyProtection="1">
      <alignment vertical="center"/>
    </xf>
    <xf numFmtId="2" fontId="19" fillId="0" borderId="22" xfId="0" applyNumberFormat="1" applyFont="1" applyFill="1" applyBorder="1" applyAlignment="1">
      <alignment horizontal="center" vertical="center"/>
    </xf>
    <xf numFmtId="164" fontId="19" fillId="0" borderId="22" xfId="0" applyNumberFormat="1" applyFont="1" applyFill="1" applyBorder="1" applyAlignment="1">
      <alignment horizontal="center" vertical="center"/>
    </xf>
    <xf numFmtId="164" fontId="19" fillId="0" borderId="28" xfId="0" applyNumberFormat="1" applyFont="1" applyFill="1" applyBorder="1" applyAlignment="1">
      <alignment horizontal="center" vertical="center"/>
    </xf>
    <xf numFmtId="0" fontId="10" fillId="2" borderId="23" xfId="0" applyFont="1" applyFill="1" applyBorder="1" applyAlignment="1">
      <alignment horizontal="center"/>
    </xf>
    <xf numFmtId="0" fontId="10" fillId="2" borderId="14" xfId="0" applyFont="1" applyFill="1" applyBorder="1" applyAlignment="1">
      <alignment horizontal="center"/>
    </xf>
    <xf numFmtId="0" fontId="10" fillId="2" borderId="26" xfId="0" applyFont="1" applyFill="1" applyBorder="1" applyAlignment="1">
      <alignment horizontal="center"/>
    </xf>
    <xf numFmtId="0" fontId="10" fillId="2" borderId="23"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26" xfId="0" applyFont="1" applyFill="1" applyBorder="1" applyAlignment="1">
      <alignment horizontal="center" vertical="center"/>
    </xf>
    <xf numFmtId="44" fontId="19" fillId="0" borderId="22" xfId="0" applyNumberFormat="1" applyFont="1" applyFill="1" applyBorder="1" applyAlignment="1">
      <alignment horizontal="center" vertical="center"/>
    </xf>
    <xf numFmtId="44" fontId="20" fillId="5" borderId="23" xfId="1" applyNumberFormat="1" applyFont="1" applyFill="1" applyBorder="1" applyAlignment="1" applyProtection="1">
      <alignment vertical="center"/>
    </xf>
    <xf numFmtId="44" fontId="20" fillId="5" borderId="24" xfId="1" applyNumberFormat="1" applyFont="1" applyFill="1" applyBorder="1" applyAlignment="1" applyProtection="1">
      <alignment vertical="center"/>
    </xf>
    <xf numFmtId="44" fontId="10" fillId="0" borderId="0" xfId="0" applyNumberFormat="1" applyFont="1" applyFill="1" applyBorder="1"/>
    <xf numFmtId="44" fontId="19" fillId="0" borderId="14" xfId="0" applyNumberFormat="1" applyFont="1" applyFill="1" applyBorder="1" applyAlignment="1">
      <alignment vertical="center" wrapText="1"/>
    </xf>
    <xf numFmtId="44" fontId="19" fillId="0" borderId="26" xfId="0" applyNumberFormat="1" applyFont="1" applyFill="1" applyBorder="1" applyAlignment="1">
      <alignment vertical="center" wrapText="1"/>
    </xf>
    <xf numFmtId="44" fontId="19" fillId="0" borderId="21" xfId="0" applyNumberFormat="1" applyFont="1" applyFill="1" applyBorder="1" applyAlignment="1">
      <alignment vertical="center" wrapText="1"/>
    </xf>
    <xf numFmtId="44" fontId="19" fillId="0" borderId="47" xfId="0" applyNumberFormat="1" applyFont="1" applyFill="1" applyBorder="1" applyAlignment="1">
      <alignment vertical="center" wrapText="1"/>
    </xf>
    <xf numFmtId="2" fontId="20" fillId="5" borderId="44" xfId="1" applyNumberFormat="1" applyFont="1" applyFill="1" applyBorder="1" applyAlignment="1" applyProtection="1">
      <alignment horizontal="center" vertical="center"/>
    </xf>
    <xf numFmtId="2" fontId="20" fillId="5" borderId="22" xfId="1" applyNumberFormat="1" applyFont="1" applyFill="1" applyBorder="1" applyAlignment="1" applyProtection="1">
      <alignment horizontal="center" vertical="center"/>
    </xf>
    <xf numFmtId="44" fontId="19" fillId="0" borderId="28" xfId="0" applyNumberFormat="1" applyFont="1" applyFill="1" applyBorder="1" applyAlignment="1">
      <alignment horizontal="center" vertical="center"/>
    </xf>
    <xf numFmtId="44" fontId="19" fillId="0" borderId="14" xfId="0" applyNumberFormat="1" applyFont="1" applyFill="1" applyBorder="1" applyAlignment="1">
      <alignment horizontal="center" vertical="center"/>
    </xf>
    <xf numFmtId="44" fontId="19" fillId="0" borderId="25" xfId="0" applyNumberFormat="1" applyFont="1" applyFill="1" applyBorder="1" applyAlignment="1">
      <alignment horizontal="center" vertical="center"/>
    </xf>
    <xf numFmtId="44" fontId="19" fillId="0" borderId="26" xfId="0" applyNumberFormat="1" applyFont="1" applyFill="1" applyBorder="1" applyAlignment="1">
      <alignment horizontal="center" vertical="center"/>
    </xf>
    <xf numFmtId="44" fontId="19" fillId="0" borderId="27" xfId="0" applyNumberFormat="1" applyFont="1" applyFill="1" applyBorder="1" applyAlignment="1">
      <alignment horizontal="center" vertical="center"/>
    </xf>
    <xf numFmtId="44" fontId="20" fillId="5" borderId="22" xfId="1" applyNumberFormat="1" applyFont="1" applyFill="1" applyBorder="1" applyAlignment="1" applyProtection="1">
      <alignment vertical="center"/>
    </xf>
    <xf numFmtId="44" fontId="20" fillId="5" borderId="28" xfId="1" applyNumberFormat="1" applyFont="1" applyFill="1" applyBorder="1" applyAlignment="1" applyProtection="1">
      <alignment vertical="center"/>
    </xf>
    <xf numFmtId="0" fontId="10" fillId="2" borderId="22" xfId="0" applyFont="1" applyFill="1" applyBorder="1" applyAlignment="1">
      <alignment horizontal="center"/>
    </xf>
    <xf numFmtId="0" fontId="10" fillId="2" borderId="22" xfId="0" applyFont="1" applyFill="1" applyBorder="1" applyAlignment="1">
      <alignment horizontal="center" vertical="center"/>
    </xf>
    <xf numFmtId="0" fontId="10" fillId="2" borderId="14" xfId="0" applyFont="1" applyFill="1" applyBorder="1" applyAlignment="1">
      <alignment horizontal="center" vertical="center" wrapText="1"/>
    </xf>
    <xf numFmtId="0" fontId="10" fillId="2" borderId="22" xfId="0" applyFont="1" applyFill="1" applyBorder="1" applyAlignment="1">
      <alignment horizontal="center" vertical="center" wrapText="1"/>
    </xf>
    <xf numFmtId="0" fontId="19" fillId="2" borderId="14" xfId="0" applyFont="1" applyFill="1" applyBorder="1" applyAlignment="1">
      <alignment horizontal="center" wrapText="1"/>
    </xf>
    <xf numFmtId="44" fontId="19" fillId="0" borderId="23" xfId="0" applyNumberFormat="1" applyFont="1" applyFill="1" applyBorder="1" applyAlignment="1">
      <alignment horizontal="center" vertical="center"/>
    </xf>
    <xf numFmtId="44" fontId="19" fillId="0" borderId="24" xfId="0" applyNumberFormat="1" applyFont="1" applyFill="1" applyBorder="1" applyAlignment="1">
      <alignment horizontal="center" vertical="center"/>
    </xf>
    <xf numFmtId="44" fontId="20" fillId="5" borderId="7" xfId="1" applyNumberFormat="1" applyFont="1" applyFill="1" applyBorder="1" applyAlignment="1" applyProtection="1">
      <alignment vertical="center"/>
    </xf>
    <xf numFmtId="44" fontId="20" fillId="5" borderId="10" xfId="1" applyNumberFormat="1" applyFont="1" applyFill="1" applyBorder="1" applyAlignment="1" applyProtection="1">
      <alignment vertical="center"/>
    </xf>
    <xf numFmtId="44" fontId="8" fillId="5" borderId="29" xfId="0" applyNumberFormat="1" applyFont="1" applyFill="1" applyBorder="1" applyAlignment="1" applyProtection="1">
      <alignment horizontal="center" vertical="center" wrapText="1"/>
    </xf>
    <xf numFmtId="44" fontId="8" fillId="5" borderId="30" xfId="0" applyNumberFormat="1" applyFont="1" applyFill="1" applyBorder="1" applyAlignment="1" applyProtection="1">
      <alignment horizontal="center" vertical="center" wrapText="1"/>
    </xf>
    <xf numFmtId="44" fontId="5" fillId="0" borderId="23" xfId="0" applyNumberFormat="1" applyFont="1" applyFill="1" applyBorder="1" applyAlignment="1">
      <alignment horizontal="center" vertical="center"/>
    </xf>
    <xf numFmtId="44" fontId="5" fillId="0" borderId="24" xfId="0" applyNumberFormat="1" applyFont="1" applyFill="1" applyBorder="1" applyAlignment="1">
      <alignment horizontal="center" vertical="center"/>
    </xf>
    <xf numFmtId="44" fontId="5" fillId="0" borderId="14" xfId="0" applyNumberFormat="1" applyFont="1" applyFill="1" applyBorder="1" applyAlignment="1">
      <alignment horizontal="center" vertical="center"/>
    </xf>
    <xf numFmtId="44" fontId="5" fillId="0" borderId="25" xfId="0" applyNumberFormat="1" applyFont="1" applyFill="1" applyBorder="1" applyAlignment="1">
      <alignment horizontal="center" vertical="center"/>
    </xf>
    <xf numFmtId="44" fontId="5" fillId="0" borderId="26" xfId="0" applyNumberFormat="1" applyFont="1" applyFill="1" applyBorder="1" applyAlignment="1">
      <alignment horizontal="center" vertical="center"/>
    </xf>
    <xf numFmtId="44" fontId="5" fillId="0" borderId="27" xfId="0" applyNumberFormat="1" applyFont="1" applyFill="1" applyBorder="1" applyAlignment="1">
      <alignment horizontal="center" vertical="center"/>
    </xf>
    <xf numFmtId="0" fontId="10" fillId="0" borderId="44" xfId="0" applyFont="1" applyFill="1" applyBorder="1" applyAlignment="1">
      <alignment horizontal="center" vertical="center"/>
    </xf>
    <xf numFmtId="0" fontId="10" fillId="0" borderId="35" xfId="0" applyFont="1" applyFill="1" applyBorder="1" applyAlignment="1">
      <alignment horizontal="center" vertical="center"/>
    </xf>
    <xf numFmtId="0" fontId="10" fillId="0" borderId="36" xfId="0" applyFont="1" applyFill="1" applyBorder="1" applyAlignment="1">
      <alignment horizontal="center" vertical="center"/>
    </xf>
    <xf numFmtId="0" fontId="5" fillId="0" borderId="14" xfId="0" applyFont="1" applyBorder="1" applyAlignment="1" applyProtection="1">
      <alignment horizontal="center" vertical="center" wrapText="1"/>
    </xf>
    <xf numFmtId="0" fontId="30" fillId="0" borderId="0" xfId="0" applyFont="1" applyBorder="1" applyAlignment="1">
      <alignment horizontal="center" vertical="center" wrapText="1"/>
    </xf>
    <xf numFmtId="2" fontId="19" fillId="0" borderId="48" xfId="0" applyNumberFormat="1" applyFont="1" applyFill="1" applyBorder="1" applyAlignment="1">
      <alignment horizontal="center" vertical="center"/>
    </xf>
    <xf numFmtId="44" fontId="19" fillId="0" borderId="48" xfId="0" applyNumberFormat="1" applyFont="1" applyFill="1" applyBorder="1" applyAlignment="1">
      <alignment horizontal="center" vertical="center"/>
    </xf>
    <xf numFmtId="2" fontId="20" fillId="5" borderId="34" xfId="1" applyNumberFormat="1" applyFont="1" applyFill="1" applyBorder="1" applyAlignment="1" applyProtection="1">
      <alignment horizontal="center" vertical="center"/>
    </xf>
    <xf numFmtId="2" fontId="20" fillId="5" borderId="23" xfId="1" applyNumberFormat="1" applyFont="1" applyFill="1" applyBorder="1" applyAlignment="1" applyProtection="1">
      <alignment horizontal="center" vertical="center"/>
    </xf>
    <xf numFmtId="44" fontId="19" fillId="0" borderId="52" xfId="0" applyNumberFormat="1" applyFont="1" applyFill="1" applyBorder="1" applyAlignment="1">
      <alignment horizontal="center" vertical="center"/>
    </xf>
    <xf numFmtId="2" fontId="19" fillId="0" borderId="42" xfId="0" applyNumberFormat="1" applyFont="1" applyFill="1" applyBorder="1" applyAlignment="1">
      <alignment horizontal="center" vertical="center"/>
    </xf>
    <xf numFmtId="44" fontId="19" fillId="2" borderId="37" xfId="0" applyNumberFormat="1" applyFont="1" applyFill="1" applyBorder="1"/>
    <xf numFmtId="44" fontId="19" fillId="2" borderId="40" xfId="0" applyNumberFormat="1" applyFont="1" applyFill="1" applyBorder="1"/>
    <xf numFmtId="2" fontId="19" fillId="0" borderId="25" xfId="0" applyNumberFormat="1" applyFont="1" applyFill="1" applyBorder="1" applyAlignment="1">
      <alignment horizontal="center" vertical="center"/>
    </xf>
    <xf numFmtId="2" fontId="19" fillId="0" borderId="27" xfId="0" applyNumberFormat="1" applyFont="1" applyFill="1" applyBorder="1" applyAlignment="1">
      <alignment horizontal="center" vertical="center"/>
    </xf>
    <xf numFmtId="2" fontId="19" fillId="2" borderId="14" xfId="0" applyNumberFormat="1" applyFont="1" applyFill="1" applyBorder="1" applyAlignment="1">
      <alignment horizontal="center" vertical="center"/>
    </xf>
    <xf numFmtId="44" fontId="20" fillId="5" borderId="5" xfId="1" applyNumberFormat="1" applyFont="1" applyFill="1" applyBorder="1" applyAlignment="1" applyProtection="1">
      <alignment vertical="center"/>
    </xf>
    <xf numFmtId="2" fontId="19" fillId="2" borderId="26" xfId="0" applyNumberFormat="1" applyFont="1" applyFill="1" applyBorder="1" applyAlignment="1">
      <alignment horizontal="center" vertical="center"/>
    </xf>
    <xf numFmtId="0" fontId="5" fillId="0" borderId="22" xfId="0" applyFont="1" applyBorder="1" applyAlignment="1" applyProtection="1">
      <alignment horizontal="center" vertical="center" wrapText="1"/>
    </xf>
    <xf numFmtId="10" fontId="23" fillId="5" borderId="0" xfId="2" applyNumberFormat="1" applyFont="1" applyFill="1" applyBorder="1" applyAlignment="1" applyProtection="1">
      <alignment vertical="center"/>
    </xf>
    <xf numFmtId="0" fontId="6" fillId="0" borderId="35" xfId="0" applyFont="1" applyBorder="1" applyAlignment="1" applyProtection="1">
      <alignment vertical="center" wrapText="1"/>
    </xf>
    <xf numFmtId="0" fontId="5" fillId="0" borderId="26" xfId="0" applyFont="1" applyFill="1" applyBorder="1" applyProtection="1"/>
    <xf numFmtId="0" fontId="6" fillId="0" borderId="44" xfId="0" applyFont="1" applyBorder="1" applyAlignment="1" applyProtection="1">
      <alignment vertical="center" wrapText="1"/>
    </xf>
    <xf numFmtId="0" fontId="5" fillId="0" borderId="22" xfId="0" applyFont="1" applyBorder="1" applyAlignment="1" applyProtection="1">
      <alignment horizontal="left" vertical="center" wrapText="1"/>
    </xf>
    <xf numFmtId="165" fontId="20" fillId="5" borderId="38" xfId="0" applyNumberFormat="1" applyFont="1" applyFill="1" applyBorder="1" applyAlignment="1" applyProtection="1">
      <alignment horizontal="center" vertical="center" wrapText="1"/>
    </xf>
    <xf numFmtId="165" fontId="20" fillId="5" borderId="29" xfId="0" applyNumberFormat="1" applyFont="1" applyFill="1" applyBorder="1" applyAlignment="1" applyProtection="1">
      <alignment horizontal="center" vertical="center" wrapText="1"/>
    </xf>
    <xf numFmtId="165" fontId="20" fillId="5" borderId="30" xfId="0" applyNumberFormat="1" applyFont="1" applyFill="1" applyBorder="1" applyAlignment="1" applyProtection="1">
      <alignment horizontal="center" vertical="center" wrapText="1"/>
    </xf>
    <xf numFmtId="0" fontId="3" fillId="7" borderId="2" xfId="0" applyFont="1" applyFill="1" applyBorder="1" applyAlignment="1" applyProtection="1">
      <alignment horizontal="left" vertical="center"/>
    </xf>
    <xf numFmtId="0" fontId="2" fillId="7" borderId="6" xfId="0" applyFont="1" applyFill="1" applyBorder="1" applyProtection="1"/>
    <xf numFmtId="0" fontId="26" fillId="7" borderId="0" xfId="0" applyFont="1" applyFill="1" applyBorder="1" applyAlignment="1" applyProtection="1">
      <alignment horizontal="left" vertical="center"/>
    </xf>
    <xf numFmtId="44" fontId="25" fillId="7" borderId="0" xfId="0" applyNumberFormat="1" applyFont="1" applyFill="1" applyBorder="1" applyAlignment="1" applyProtection="1">
      <alignment horizontal="left" vertical="center"/>
    </xf>
    <xf numFmtId="10" fontId="5" fillId="6" borderId="36" xfId="2" applyNumberFormat="1" applyFont="1" applyFill="1" applyBorder="1" applyAlignment="1" applyProtection="1">
      <alignment vertical="center"/>
    </xf>
    <xf numFmtId="10" fontId="5" fillId="6" borderId="26" xfId="2" applyNumberFormat="1" applyFont="1" applyFill="1" applyBorder="1" applyAlignment="1" applyProtection="1">
      <alignment vertical="center"/>
    </xf>
    <xf numFmtId="10" fontId="5" fillId="6" borderId="27" xfId="2" applyNumberFormat="1" applyFont="1" applyFill="1" applyBorder="1" applyAlignment="1" applyProtection="1">
      <alignment vertical="center"/>
    </xf>
    <xf numFmtId="165" fontId="9" fillId="2" borderId="29" xfId="0" applyNumberFormat="1" applyFont="1" applyFill="1" applyBorder="1" applyAlignment="1" applyProtection="1">
      <alignment horizontal="center" vertical="center" wrapText="1"/>
    </xf>
    <xf numFmtId="165" fontId="9" fillId="2" borderId="30" xfId="0" applyNumberFormat="1" applyFont="1" applyFill="1" applyBorder="1" applyAlignment="1" applyProtection="1">
      <alignment horizontal="center" vertical="center" wrapText="1"/>
    </xf>
    <xf numFmtId="167" fontId="19" fillId="0" borderId="21" xfId="0" applyNumberFormat="1" applyFont="1" applyFill="1" applyBorder="1" applyAlignment="1">
      <alignment vertical="center" wrapText="1"/>
    </xf>
    <xf numFmtId="167" fontId="19" fillId="0" borderId="47" xfId="0" applyNumberFormat="1" applyFont="1" applyFill="1" applyBorder="1" applyAlignment="1">
      <alignment vertical="center" wrapText="1"/>
    </xf>
    <xf numFmtId="167" fontId="19" fillId="0" borderId="37" xfId="0" applyNumberFormat="1" applyFont="1" applyFill="1" applyBorder="1"/>
    <xf numFmtId="167" fontId="19" fillId="0" borderId="40" xfId="0" applyNumberFormat="1" applyFont="1" applyFill="1" applyBorder="1"/>
    <xf numFmtId="0" fontId="19" fillId="0" borderId="23" xfId="0" applyFont="1" applyFill="1" applyBorder="1" applyAlignment="1">
      <alignment horizontal="left" vertical="center" wrapText="1"/>
    </xf>
    <xf numFmtId="0" fontId="10" fillId="2" borderId="42" xfId="0" applyFont="1" applyFill="1" applyBorder="1" applyAlignment="1">
      <alignment horizontal="center"/>
    </xf>
    <xf numFmtId="44" fontId="19" fillId="0" borderId="42" xfId="0" applyNumberFormat="1" applyFont="1" applyFill="1" applyBorder="1" applyAlignment="1">
      <alignment horizontal="center" vertical="center"/>
    </xf>
    <xf numFmtId="44" fontId="19" fillId="0" borderId="43" xfId="0" applyNumberFormat="1" applyFont="1" applyFill="1" applyBorder="1" applyAlignment="1">
      <alignment horizontal="center" vertical="center"/>
    </xf>
    <xf numFmtId="0" fontId="10" fillId="2" borderId="23" xfId="0" applyFont="1" applyFill="1" applyBorder="1" applyAlignment="1">
      <alignment horizontal="center" vertical="center" wrapText="1"/>
    </xf>
    <xf numFmtId="0" fontId="10" fillId="2" borderId="42" xfId="0" applyFont="1" applyFill="1" applyBorder="1" applyAlignment="1">
      <alignment horizontal="center" vertical="center" wrapText="1"/>
    </xf>
    <xf numFmtId="167" fontId="6" fillId="7" borderId="4" xfId="0" applyNumberFormat="1" applyFont="1" applyFill="1" applyBorder="1" applyAlignment="1" applyProtection="1">
      <alignment horizontal="right" vertical="center"/>
    </xf>
    <xf numFmtId="167" fontId="5" fillId="0" borderId="28" xfId="0" applyNumberFormat="1" applyFont="1" applyBorder="1" applyAlignment="1" applyProtection="1">
      <alignment vertical="center"/>
    </xf>
    <xf numFmtId="167" fontId="5" fillId="0" borderId="25" xfId="0" applyNumberFormat="1" applyFont="1" applyBorder="1" applyAlignment="1" applyProtection="1">
      <alignment vertical="center"/>
    </xf>
    <xf numFmtId="167" fontId="5" fillId="0" borderId="25" xfId="3" applyNumberFormat="1" applyFont="1" applyBorder="1" applyAlignment="1" applyProtection="1">
      <alignment horizontal="right" vertical="center"/>
    </xf>
    <xf numFmtId="167" fontId="19" fillId="0" borderId="14" xfId="0" applyNumberFormat="1" applyFont="1" applyFill="1" applyBorder="1" applyAlignment="1">
      <alignment horizontal="center" vertical="center"/>
    </xf>
    <xf numFmtId="167" fontId="20" fillId="5" borderId="22" xfId="1" applyNumberFormat="1" applyFont="1" applyFill="1" applyBorder="1" applyAlignment="1" applyProtection="1">
      <alignment vertical="center"/>
    </xf>
    <xf numFmtId="167" fontId="20" fillId="5" borderId="28" xfId="1" applyNumberFormat="1" applyFont="1" applyFill="1" applyBorder="1" applyAlignment="1" applyProtection="1">
      <alignment vertical="center"/>
    </xf>
    <xf numFmtId="167" fontId="19" fillId="0" borderId="25" xfId="0" applyNumberFormat="1" applyFont="1" applyFill="1" applyBorder="1" applyAlignment="1">
      <alignment horizontal="center" vertical="center"/>
    </xf>
    <xf numFmtId="167" fontId="19" fillId="0" borderId="46" xfId="0" applyNumberFormat="1" applyFont="1" applyFill="1" applyBorder="1" applyAlignment="1">
      <alignment horizontal="center" vertical="center" wrapText="1"/>
    </xf>
    <xf numFmtId="167" fontId="19" fillId="0" borderId="37" xfId="0" applyNumberFormat="1" applyFont="1" applyFill="1" applyBorder="1" applyAlignment="1">
      <alignment horizontal="center" vertical="center" wrapText="1"/>
    </xf>
    <xf numFmtId="167" fontId="19" fillId="0" borderId="40" xfId="0" applyNumberFormat="1" applyFont="1" applyFill="1" applyBorder="1" applyAlignment="1">
      <alignment horizontal="center" vertical="center" wrapText="1"/>
    </xf>
    <xf numFmtId="167" fontId="19" fillId="0" borderId="46" xfId="0" applyNumberFormat="1" applyFont="1" applyFill="1" applyBorder="1" applyAlignment="1">
      <alignment horizontal="center" vertical="center"/>
    </xf>
    <xf numFmtId="167" fontId="19" fillId="0" borderId="37" xfId="0" applyNumberFormat="1" applyFont="1" applyFill="1" applyBorder="1" applyAlignment="1">
      <alignment horizontal="center" vertical="center"/>
    </xf>
    <xf numFmtId="167" fontId="19" fillId="0" borderId="40" xfId="0" applyNumberFormat="1" applyFont="1" applyFill="1" applyBorder="1" applyAlignment="1">
      <alignment horizontal="center" vertical="center"/>
    </xf>
    <xf numFmtId="167" fontId="19" fillId="0" borderId="14" xfId="0" applyNumberFormat="1" applyFont="1" applyFill="1" applyBorder="1" applyAlignment="1">
      <alignment vertical="center" wrapText="1"/>
    </xf>
    <xf numFmtId="167" fontId="19" fillId="0" borderId="26" xfId="0" applyNumberFormat="1" applyFont="1" applyFill="1" applyBorder="1" applyAlignment="1">
      <alignment vertical="center" wrapText="1"/>
    </xf>
    <xf numFmtId="167" fontId="20" fillId="5" borderId="38" xfId="1" applyNumberFormat="1" applyFont="1" applyFill="1" applyBorder="1" applyAlignment="1" applyProtection="1">
      <alignment vertical="center"/>
    </xf>
    <xf numFmtId="167" fontId="20" fillId="5" borderId="29" xfId="1" applyNumberFormat="1" applyFont="1" applyFill="1" applyBorder="1" applyAlignment="1" applyProtection="1">
      <alignment vertical="center"/>
    </xf>
    <xf numFmtId="167" fontId="20" fillId="5" borderId="30" xfId="1" applyNumberFormat="1" applyFont="1" applyFill="1" applyBorder="1" applyAlignment="1" applyProtection="1">
      <alignment vertical="center"/>
    </xf>
    <xf numFmtId="167" fontId="19" fillId="0" borderId="48" xfId="0" applyNumberFormat="1" applyFont="1" applyFill="1" applyBorder="1" applyAlignment="1">
      <alignment horizontal="center" vertical="center"/>
    </xf>
    <xf numFmtId="167" fontId="19" fillId="0" borderId="52" xfId="0" applyNumberFormat="1" applyFont="1" applyFill="1" applyBorder="1" applyAlignment="1">
      <alignment horizontal="center" vertical="center"/>
    </xf>
    <xf numFmtId="167" fontId="20" fillId="5" borderId="23" xfId="1" applyNumberFormat="1" applyFont="1" applyFill="1" applyBorder="1" applyAlignment="1" applyProtection="1">
      <alignment vertical="center"/>
    </xf>
    <xf numFmtId="167" fontId="20" fillId="5" borderId="24" xfId="1" applyNumberFormat="1" applyFont="1" applyFill="1" applyBorder="1" applyAlignment="1" applyProtection="1">
      <alignment vertical="center"/>
    </xf>
    <xf numFmtId="167" fontId="5" fillId="0" borderId="35" xfId="3" applyNumberFormat="1" applyFont="1" applyBorder="1" applyAlignment="1" applyProtection="1">
      <alignment horizontal="right" vertical="center"/>
    </xf>
    <xf numFmtId="167" fontId="5" fillId="0" borderId="44" xfId="0" applyNumberFormat="1" applyFont="1" applyBorder="1" applyAlignment="1" applyProtection="1">
      <alignment vertical="center"/>
    </xf>
    <xf numFmtId="167" fontId="5" fillId="0" borderId="35" xfId="0" applyNumberFormat="1" applyFont="1" applyBorder="1" applyAlignment="1" applyProtection="1">
      <alignment vertical="center"/>
    </xf>
    <xf numFmtId="167" fontId="6" fillId="6" borderId="34" xfId="0" applyNumberFormat="1" applyFont="1" applyFill="1" applyBorder="1" applyAlignment="1" applyProtection="1">
      <alignment horizontal="right" vertical="center"/>
    </xf>
    <xf numFmtId="167" fontId="10" fillId="2" borderId="22" xfId="3" applyNumberFormat="1" applyFont="1" applyFill="1" applyBorder="1" applyAlignment="1" applyProtection="1">
      <alignment horizontal="center" vertical="center"/>
      <protection locked="0"/>
    </xf>
    <xf numFmtId="167" fontId="10" fillId="2" borderId="28" xfId="3" applyNumberFormat="1" applyFont="1" applyFill="1" applyBorder="1" applyAlignment="1" applyProtection="1">
      <alignment horizontal="center" vertical="center"/>
      <protection locked="0"/>
    </xf>
    <xf numFmtId="167" fontId="10" fillId="2" borderId="14" xfId="3" applyNumberFormat="1" applyFont="1" applyFill="1" applyBorder="1" applyAlignment="1" applyProtection="1">
      <alignment horizontal="center" vertical="center"/>
      <protection locked="0"/>
    </xf>
    <xf numFmtId="167" fontId="10" fillId="2" borderId="25" xfId="3" applyNumberFormat="1" applyFont="1" applyFill="1" applyBorder="1" applyAlignment="1" applyProtection="1">
      <alignment horizontal="center" vertical="center"/>
      <protection locked="0"/>
    </xf>
    <xf numFmtId="167" fontId="10" fillId="0" borderId="14" xfId="3" applyNumberFormat="1" applyFont="1" applyFill="1" applyBorder="1" applyAlignment="1" applyProtection="1">
      <alignment horizontal="center" vertical="center"/>
      <protection locked="0"/>
    </xf>
    <xf numFmtId="167" fontId="10" fillId="2" borderId="26" xfId="3" applyNumberFormat="1" applyFont="1" applyFill="1" applyBorder="1" applyAlignment="1" applyProtection="1">
      <alignment horizontal="center" vertical="center"/>
      <protection locked="0"/>
    </xf>
    <xf numFmtId="167" fontId="10" fillId="2" borderId="27" xfId="3" applyNumberFormat="1" applyFont="1" applyFill="1" applyBorder="1" applyAlignment="1" applyProtection="1">
      <alignment horizontal="center" vertical="center"/>
      <protection locked="0"/>
    </xf>
    <xf numFmtId="167" fontId="6" fillId="6" borderId="23" xfId="0" applyNumberFormat="1" applyFont="1" applyFill="1" applyBorder="1" applyAlignment="1" applyProtection="1">
      <alignment horizontal="right" vertical="center"/>
    </xf>
    <xf numFmtId="167" fontId="6" fillId="6" borderId="24" xfId="0" applyNumberFormat="1" applyFont="1" applyFill="1" applyBorder="1" applyAlignment="1" applyProtection="1">
      <alignment horizontal="right" vertical="center"/>
    </xf>
    <xf numFmtId="167" fontId="19" fillId="0" borderId="23" xfId="0" applyNumberFormat="1" applyFont="1" applyFill="1" applyBorder="1" applyAlignment="1">
      <alignment vertical="center" wrapText="1"/>
    </xf>
    <xf numFmtId="167" fontId="20" fillId="5" borderId="41" xfId="1" applyNumberFormat="1" applyFont="1" applyFill="1" applyBorder="1" applyAlignment="1" applyProtection="1">
      <alignment vertical="center"/>
    </xf>
    <xf numFmtId="167" fontId="20" fillId="5" borderId="42" xfId="1" applyNumberFormat="1" applyFont="1" applyFill="1" applyBorder="1" applyAlignment="1" applyProtection="1">
      <alignment vertical="center"/>
    </xf>
    <xf numFmtId="167" fontId="20" fillId="5" borderId="43" xfId="1" applyNumberFormat="1" applyFont="1" applyFill="1" applyBorder="1" applyAlignment="1" applyProtection="1">
      <alignment vertical="center"/>
    </xf>
    <xf numFmtId="167" fontId="19" fillId="0" borderId="49" xfId="0" applyNumberFormat="1" applyFont="1" applyFill="1" applyBorder="1"/>
    <xf numFmtId="167" fontId="19" fillId="0" borderId="50" xfId="0" applyNumberFormat="1" applyFont="1" applyFill="1" applyBorder="1" applyAlignment="1">
      <alignment vertical="center" wrapText="1"/>
    </xf>
    <xf numFmtId="167" fontId="19" fillId="0" borderId="22" xfId="0" applyNumberFormat="1" applyFont="1" applyFill="1" applyBorder="1" applyAlignment="1">
      <alignment vertical="center" wrapText="1"/>
    </xf>
    <xf numFmtId="167" fontId="10" fillId="0" borderId="0" xfId="0" applyNumberFormat="1" applyFont="1" applyFill="1" applyBorder="1"/>
    <xf numFmtId="0" fontId="10" fillId="2" borderId="26" xfId="0" applyFont="1" applyFill="1" applyBorder="1" applyAlignment="1">
      <alignment horizontal="center" vertical="center" wrapText="1"/>
    </xf>
    <xf numFmtId="167" fontId="19" fillId="0" borderId="49" xfId="0" applyNumberFormat="1" applyFont="1" applyFill="1" applyBorder="1" applyAlignment="1">
      <alignment horizontal="center" vertical="center" wrapText="1"/>
    </xf>
    <xf numFmtId="0" fontId="29" fillId="0" borderId="1" xfId="0" applyFont="1" applyBorder="1" applyAlignment="1" applyProtection="1">
      <alignment horizontal="left" vertical="center"/>
    </xf>
    <xf numFmtId="0" fontId="29" fillId="0" borderId="1" xfId="0" applyFont="1" applyFill="1" applyBorder="1" applyAlignment="1" applyProtection="1">
      <alignment horizontal="left" vertical="center"/>
    </xf>
    <xf numFmtId="167" fontId="10" fillId="2" borderId="14" xfId="3" applyNumberFormat="1" applyFont="1" applyFill="1" applyBorder="1" applyAlignment="1" applyProtection="1">
      <alignment horizontal="center" vertical="center"/>
      <protection locked="0"/>
    </xf>
    <xf numFmtId="167" fontId="10" fillId="2" borderId="26" xfId="3" applyNumberFormat="1" applyFont="1" applyFill="1" applyBorder="1" applyAlignment="1" applyProtection="1">
      <alignment horizontal="center" vertical="center"/>
      <protection locked="0"/>
    </xf>
    <xf numFmtId="167" fontId="10" fillId="0" borderId="35" xfId="3" applyNumberFormat="1" applyFont="1" applyFill="1" applyBorder="1" applyAlignment="1" applyProtection="1">
      <alignment horizontal="center" vertical="center"/>
      <protection locked="0"/>
    </xf>
    <xf numFmtId="167" fontId="10" fillId="0" borderId="36" xfId="3" applyNumberFormat="1" applyFont="1" applyFill="1" applyBorder="1" applyAlignment="1" applyProtection="1">
      <alignment horizontal="center" vertical="center"/>
      <protection locked="0"/>
    </xf>
    <xf numFmtId="0" fontId="0" fillId="4" borderId="0" xfId="0" applyFill="1" applyBorder="1"/>
    <xf numFmtId="0" fontId="0" fillId="0" borderId="0" xfId="0" applyBorder="1"/>
    <xf numFmtId="0" fontId="5" fillId="0" borderId="56" xfId="0" applyFont="1" applyFill="1" applyBorder="1"/>
    <xf numFmtId="0" fontId="5" fillId="0" borderId="57" xfId="0" applyFont="1" applyFill="1" applyBorder="1"/>
    <xf numFmtId="0" fontId="31" fillId="0" borderId="0" xfId="0" applyFont="1"/>
    <xf numFmtId="0" fontId="4" fillId="4" borderId="58" xfId="0" applyFont="1" applyFill="1" applyBorder="1"/>
    <xf numFmtId="0" fontId="10" fillId="4" borderId="1" xfId="0" applyFont="1" applyFill="1" applyBorder="1"/>
    <xf numFmtId="0" fontId="9" fillId="4" borderId="58" xfId="0" applyFont="1" applyFill="1" applyBorder="1" applyAlignment="1">
      <alignment horizontal="left" indent="1"/>
    </xf>
    <xf numFmtId="0" fontId="10" fillId="4" borderId="59" xfId="0" applyFont="1" applyFill="1" applyBorder="1" applyAlignment="1">
      <alignment wrapText="1"/>
    </xf>
    <xf numFmtId="0" fontId="10" fillId="4" borderId="58" xfId="0" applyFont="1" applyFill="1" applyBorder="1"/>
    <xf numFmtId="0" fontId="9" fillId="4" borderId="60" xfId="0" applyFont="1" applyFill="1" applyBorder="1" applyAlignment="1">
      <alignment horizontal="left" indent="1"/>
    </xf>
    <xf numFmtId="0" fontId="4" fillId="0" borderId="58" xfId="0" applyFont="1" applyBorder="1"/>
    <xf numFmtId="0" fontId="9" fillId="0" borderId="58" xfId="0" applyFont="1" applyBorder="1" applyAlignment="1">
      <alignment horizontal="left" indent="1"/>
    </xf>
    <xf numFmtId="0" fontId="10" fillId="0" borderId="58" xfId="0" applyFont="1" applyBorder="1"/>
    <xf numFmtId="0" fontId="10" fillId="4" borderId="61" xfId="0" applyFont="1" applyFill="1" applyBorder="1"/>
    <xf numFmtId="0" fontId="8" fillId="5" borderId="34" xfId="0" applyFont="1" applyFill="1" applyBorder="1" applyAlignment="1" applyProtection="1">
      <alignment horizontal="center" vertical="center" wrapText="1"/>
    </xf>
    <xf numFmtId="0" fontId="8" fillId="5" borderId="23" xfId="0" applyFont="1" applyFill="1" applyBorder="1" applyAlignment="1" applyProtection="1">
      <alignment horizontal="center" vertical="center" wrapText="1"/>
    </xf>
    <xf numFmtId="0" fontId="8" fillId="5" borderId="24" xfId="0" applyFont="1" applyFill="1" applyBorder="1" applyAlignment="1" applyProtection="1">
      <alignment horizontal="center" vertical="center" wrapText="1"/>
    </xf>
    <xf numFmtId="0" fontId="10" fillId="4" borderId="57" xfId="0" applyFont="1" applyFill="1" applyBorder="1" applyAlignment="1">
      <alignment wrapText="1"/>
    </xf>
    <xf numFmtId="0" fontId="10" fillId="4" borderId="60" xfId="0" applyFont="1" applyFill="1" applyBorder="1"/>
    <xf numFmtId="0" fontId="10" fillId="4" borderId="0" xfId="0" applyFont="1" applyFill="1" applyBorder="1"/>
    <xf numFmtId="0" fontId="4" fillId="0" borderId="62" xfId="0" applyFont="1" applyBorder="1"/>
    <xf numFmtId="0" fontId="10" fillId="0" borderId="0" xfId="0" applyFont="1" applyBorder="1"/>
    <xf numFmtId="0" fontId="0" fillId="2" borderId="0" xfId="0" applyFill="1" applyAlignment="1">
      <alignment horizontal="center" vertical="center"/>
    </xf>
    <xf numFmtId="0" fontId="32" fillId="8" borderId="0" xfId="0" applyFont="1" applyFill="1" applyBorder="1" applyAlignment="1">
      <alignment horizontal="center" vertical="center" wrapText="1"/>
    </xf>
    <xf numFmtId="0" fontId="33" fillId="8" borderId="0" xfId="0" applyFont="1" applyFill="1" applyAlignment="1">
      <alignment vertical="center"/>
    </xf>
    <xf numFmtId="2" fontId="17" fillId="0" borderId="0" xfId="0" applyNumberFormat="1" applyFont="1" applyFill="1" applyBorder="1" applyAlignment="1">
      <alignment horizontal="center" vertical="center" wrapText="1"/>
    </xf>
    <xf numFmtId="2" fontId="16" fillId="0" borderId="0" xfId="0" applyNumberFormat="1" applyFont="1" applyFill="1" applyBorder="1" applyAlignment="1">
      <alignment horizontal="center" vertical="center" wrapText="1"/>
    </xf>
    <xf numFmtId="2" fontId="10" fillId="0" borderId="0" xfId="0" applyNumberFormat="1" applyFont="1" applyFill="1" applyBorder="1"/>
    <xf numFmtId="2" fontId="8" fillId="5" borderId="29" xfId="0" applyNumberFormat="1" applyFont="1" applyFill="1" applyBorder="1" applyAlignment="1" applyProtection="1">
      <alignment horizontal="center" vertical="center" wrapText="1"/>
    </xf>
    <xf numFmtId="2" fontId="2" fillId="0" borderId="0" xfId="0" applyNumberFormat="1" applyFont="1" applyFill="1" applyBorder="1"/>
    <xf numFmtId="2" fontId="10" fillId="0" borderId="0" xfId="0" applyNumberFormat="1" applyFont="1" applyFill="1" applyBorder="1" applyAlignment="1">
      <alignment horizontal="center" vertical="center"/>
    </xf>
    <xf numFmtId="0" fontId="8" fillId="5" borderId="65" xfId="0" applyFont="1" applyFill="1" applyBorder="1" applyAlignment="1" applyProtection="1">
      <alignment horizontal="center" vertical="center" wrapText="1"/>
    </xf>
    <xf numFmtId="0" fontId="8" fillId="5" borderId="63" xfId="0" applyFont="1" applyFill="1" applyBorder="1" applyAlignment="1" applyProtection="1">
      <alignment horizontal="center" vertical="center" wrapText="1"/>
    </xf>
    <xf numFmtId="0" fontId="8" fillId="5" borderId="66" xfId="0" applyFont="1" applyFill="1" applyBorder="1" applyAlignment="1" applyProtection="1">
      <alignment horizontal="center" vertical="center" wrapText="1"/>
    </xf>
    <xf numFmtId="0" fontId="19" fillId="0" borderId="64" xfId="0" applyFont="1" applyFill="1" applyBorder="1" applyAlignment="1">
      <alignment horizontal="left" vertical="center" wrapText="1"/>
    </xf>
    <xf numFmtId="0" fontId="10" fillId="2" borderId="64" xfId="0" applyFont="1" applyFill="1" applyBorder="1" applyAlignment="1">
      <alignment horizontal="center" vertical="center" wrapText="1"/>
    </xf>
    <xf numFmtId="44" fontId="19" fillId="0" borderId="64" xfId="0" applyNumberFormat="1" applyFont="1" applyFill="1" applyBorder="1" applyAlignment="1">
      <alignment vertical="center" wrapText="1"/>
    </xf>
    <xf numFmtId="0" fontId="10" fillId="2" borderId="64" xfId="0" applyFont="1" applyFill="1" applyBorder="1" applyAlignment="1">
      <alignment horizontal="center" vertical="center"/>
    </xf>
    <xf numFmtId="2" fontId="19" fillId="0" borderId="64" xfId="0" applyNumberFormat="1" applyFont="1" applyFill="1" applyBorder="1" applyAlignment="1">
      <alignment horizontal="center" vertical="center"/>
    </xf>
    <xf numFmtId="44" fontId="19" fillId="0" borderId="64" xfId="0" applyNumberFormat="1" applyFont="1" applyFill="1" applyBorder="1" applyAlignment="1">
      <alignment horizontal="center" vertical="center"/>
    </xf>
    <xf numFmtId="0" fontId="9" fillId="0" borderId="67" xfId="0" applyFont="1" applyFill="1" applyBorder="1" applyAlignment="1">
      <alignment horizontal="center" vertical="center" wrapText="1"/>
    </xf>
    <xf numFmtId="44" fontId="19" fillId="0" borderId="68" xfId="0" applyNumberFormat="1" applyFont="1" applyFill="1" applyBorder="1" applyAlignment="1">
      <alignment horizontal="center" vertical="center"/>
    </xf>
    <xf numFmtId="0" fontId="10" fillId="2" borderId="70" xfId="0" applyFont="1" applyFill="1" applyBorder="1" applyAlignment="1">
      <alignment horizontal="center" vertical="center" wrapText="1"/>
    </xf>
    <xf numFmtId="0" fontId="10" fillId="2" borderId="70" xfId="0" applyFont="1" applyFill="1" applyBorder="1" applyAlignment="1">
      <alignment horizontal="center" vertical="center"/>
    </xf>
    <xf numFmtId="44" fontId="19" fillId="0" borderId="70" xfId="0" applyNumberFormat="1" applyFont="1" applyFill="1" applyBorder="1" applyAlignment="1">
      <alignment vertical="center" wrapText="1"/>
    </xf>
    <xf numFmtId="2" fontId="19" fillId="0" borderId="70" xfId="0" applyNumberFormat="1" applyFont="1" applyFill="1" applyBorder="1" applyAlignment="1">
      <alignment horizontal="center" vertical="center"/>
    </xf>
    <xf numFmtId="44" fontId="19" fillId="0" borderId="70" xfId="0" applyNumberFormat="1" applyFont="1" applyFill="1" applyBorder="1" applyAlignment="1">
      <alignment horizontal="center" vertical="center"/>
    </xf>
    <xf numFmtId="44" fontId="19" fillId="0" borderId="71" xfId="0" applyNumberFormat="1" applyFont="1" applyFill="1" applyBorder="1" applyAlignment="1">
      <alignment horizontal="center" vertical="center"/>
    </xf>
    <xf numFmtId="0" fontId="9" fillId="0" borderId="72" xfId="0" applyFont="1" applyFill="1" applyBorder="1" applyAlignment="1">
      <alignment horizontal="center" vertical="center" wrapText="1"/>
    </xf>
    <xf numFmtId="0" fontId="19" fillId="0" borderId="73" xfId="0" applyFont="1" applyFill="1" applyBorder="1" applyAlignment="1">
      <alignment horizontal="left" vertical="center" wrapText="1"/>
    </xf>
    <xf numFmtId="0" fontId="10" fillId="2" borderId="73" xfId="0" applyFont="1" applyFill="1" applyBorder="1" applyAlignment="1">
      <alignment horizontal="center" vertical="center" wrapText="1"/>
    </xf>
    <xf numFmtId="44" fontId="19" fillId="0" borderId="73" xfId="0" applyNumberFormat="1" applyFont="1" applyFill="1" applyBorder="1" applyAlignment="1">
      <alignment vertical="center" wrapText="1"/>
    </xf>
    <xf numFmtId="0" fontId="10" fillId="2" borderId="73" xfId="0" applyFont="1" applyFill="1" applyBorder="1" applyAlignment="1">
      <alignment horizontal="center" vertical="center"/>
    </xf>
    <xf numFmtId="2" fontId="19" fillId="0" borderId="73" xfId="0" applyNumberFormat="1" applyFont="1" applyFill="1" applyBorder="1" applyAlignment="1">
      <alignment horizontal="center" vertical="center"/>
    </xf>
    <xf numFmtId="44" fontId="19" fillId="0" borderId="73" xfId="0" applyNumberFormat="1" applyFont="1" applyFill="1" applyBorder="1" applyAlignment="1">
      <alignment horizontal="center" vertical="center"/>
    </xf>
    <xf numFmtId="44" fontId="19" fillId="0" borderId="74" xfId="0" applyNumberFormat="1" applyFont="1" applyFill="1" applyBorder="1" applyAlignment="1">
      <alignment horizontal="center" vertical="center"/>
    </xf>
    <xf numFmtId="44" fontId="19" fillId="0" borderId="72" xfId="0" applyNumberFormat="1" applyFont="1" applyFill="1" applyBorder="1" applyAlignment="1">
      <alignment vertical="center" wrapText="1"/>
    </xf>
    <xf numFmtId="44" fontId="19" fillId="0" borderId="67" xfId="0" applyNumberFormat="1" applyFont="1" applyFill="1" applyBorder="1" applyAlignment="1">
      <alignment vertical="center" wrapText="1"/>
    </xf>
    <xf numFmtId="44" fontId="19" fillId="0" borderId="69" xfId="0" applyNumberFormat="1" applyFont="1" applyFill="1" applyBorder="1" applyAlignment="1">
      <alignment vertical="center" wrapText="1"/>
    </xf>
    <xf numFmtId="0" fontId="19" fillId="0" borderId="44" xfId="0" applyFont="1" applyFill="1" applyBorder="1" applyAlignment="1">
      <alignment horizontal="center" vertical="center" wrapText="1"/>
    </xf>
    <xf numFmtId="0" fontId="19" fillId="0" borderId="35" xfId="0" applyFont="1" applyFill="1" applyBorder="1" applyAlignment="1">
      <alignment horizontal="center" vertical="center" wrapText="1"/>
    </xf>
    <xf numFmtId="0" fontId="19" fillId="0" borderId="36" xfId="0" applyFont="1" applyFill="1" applyBorder="1" applyAlignment="1">
      <alignment horizontal="center" vertical="center" wrapText="1"/>
    </xf>
    <xf numFmtId="0" fontId="10" fillId="2" borderId="64" xfId="0" applyFont="1" applyFill="1" applyBorder="1"/>
    <xf numFmtId="0" fontId="19" fillId="0" borderId="64" xfId="0" applyFont="1" applyFill="1" applyBorder="1" applyAlignment="1">
      <alignment horizontal="center" vertical="center"/>
    </xf>
    <xf numFmtId="167" fontId="19" fillId="0" borderId="64" xfId="0" applyNumberFormat="1" applyFont="1" applyFill="1" applyBorder="1" applyAlignment="1">
      <alignment horizontal="center" vertical="center"/>
    </xf>
    <xf numFmtId="0" fontId="10" fillId="2" borderId="73" xfId="0" applyFont="1" applyFill="1" applyBorder="1"/>
    <xf numFmtId="0" fontId="19" fillId="0" borderId="73" xfId="0" applyFont="1" applyFill="1" applyBorder="1" applyAlignment="1">
      <alignment horizontal="center" vertical="center"/>
    </xf>
    <xf numFmtId="167" fontId="19" fillId="0" borderId="73" xfId="0" applyNumberFormat="1" applyFont="1" applyFill="1" applyBorder="1" applyAlignment="1">
      <alignment horizontal="center" vertical="center"/>
    </xf>
    <xf numFmtId="167" fontId="19" fillId="0" borderId="74" xfId="0" applyNumberFormat="1" applyFont="1" applyFill="1" applyBorder="1" applyAlignment="1">
      <alignment horizontal="center" vertical="center"/>
    </xf>
    <xf numFmtId="167" fontId="19" fillId="0" borderId="68" xfId="0" applyNumberFormat="1" applyFont="1" applyFill="1" applyBorder="1" applyAlignment="1">
      <alignment horizontal="center" vertical="center"/>
    </xf>
    <xf numFmtId="0" fontId="10" fillId="2" borderId="70" xfId="0" applyFont="1" applyFill="1" applyBorder="1"/>
    <xf numFmtId="0" fontId="19" fillId="0" borderId="70" xfId="0" applyFont="1" applyFill="1" applyBorder="1" applyAlignment="1">
      <alignment horizontal="center" vertical="center"/>
    </xf>
    <xf numFmtId="167" fontId="19" fillId="0" borderId="70" xfId="0" applyNumberFormat="1" applyFont="1" applyFill="1" applyBorder="1" applyAlignment="1">
      <alignment horizontal="center" vertical="center"/>
    </xf>
    <xf numFmtId="167" fontId="19" fillId="0" borderId="71" xfId="0" applyNumberFormat="1" applyFont="1" applyFill="1" applyBorder="1" applyAlignment="1">
      <alignment horizontal="center" vertical="center"/>
    </xf>
    <xf numFmtId="0" fontId="19" fillId="0" borderId="34" xfId="0" applyFont="1" applyFill="1" applyBorder="1" applyAlignment="1">
      <alignment horizontal="center" vertical="center" wrapText="1"/>
    </xf>
    <xf numFmtId="0" fontId="19" fillId="0" borderId="21" xfId="0" applyFont="1" applyFill="1" applyBorder="1" applyAlignment="1">
      <alignment horizontal="left" vertical="center" wrapText="1"/>
    </xf>
    <xf numFmtId="0" fontId="19" fillId="0" borderId="47" xfId="0" applyFont="1" applyFill="1" applyBorder="1" applyAlignment="1">
      <alignment horizontal="left" vertical="center" wrapText="1"/>
    </xf>
    <xf numFmtId="0" fontId="19" fillId="0" borderId="55" xfId="0" applyFont="1" applyFill="1" applyBorder="1" applyAlignment="1">
      <alignment horizontal="center" vertical="center" wrapText="1"/>
    </xf>
    <xf numFmtId="0" fontId="19" fillId="0" borderId="67" xfId="0" applyFont="1" applyFill="1" applyBorder="1" applyAlignment="1">
      <alignment horizontal="center" vertical="center" wrapText="1"/>
    </xf>
    <xf numFmtId="0" fontId="19" fillId="0" borderId="69" xfId="0" applyFont="1" applyFill="1" applyBorder="1" applyAlignment="1">
      <alignment horizontal="center" vertical="center" wrapText="1"/>
    </xf>
    <xf numFmtId="0" fontId="19" fillId="0" borderId="35" xfId="0" applyFont="1" applyFill="1" applyBorder="1" applyAlignment="1">
      <alignment horizontal="center" vertical="center"/>
    </xf>
    <xf numFmtId="0" fontId="19" fillId="0" borderId="14" xfId="0" applyFont="1" applyFill="1" applyBorder="1" applyAlignment="1">
      <alignment wrapText="1"/>
    </xf>
    <xf numFmtId="0" fontId="19" fillId="0" borderId="36" xfId="0" applyFont="1" applyFill="1" applyBorder="1" applyAlignment="1">
      <alignment horizontal="center" vertical="center"/>
    </xf>
    <xf numFmtId="0" fontId="19" fillId="0" borderId="26" xfId="0" applyFont="1" applyFill="1" applyBorder="1" applyAlignment="1">
      <alignment wrapText="1"/>
    </xf>
    <xf numFmtId="0" fontId="19" fillId="2" borderId="26" xfId="0" applyFont="1" applyFill="1" applyBorder="1" applyAlignment="1">
      <alignment horizontal="center" wrapText="1"/>
    </xf>
    <xf numFmtId="0" fontId="19" fillId="0" borderId="34" xfId="0" applyFont="1" applyFill="1" applyBorder="1" applyAlignment="1">
      <alignment horizontal="center" vertical="center"/>
    </xf>
    <xf numFmtId="0" fontId="19" fillId="0" borderId="23" xfId="0" applyFont="1" applyFill="1" applyBorder="1" applyAlignment="1">
      <alignment wrapText="1"/>
    </xf>
    <xf numFmtId="167" fontId="19" fillId="0" borderId="81" xfId="0" applyNumberFormat="1" applyFont="1" applyFill="1" applyBorder="1" applyAlignment="1">
      <alignment horizontal="center" vertical="center" wrapText="1"/>
    </xf>
    <xf numFmtId="167" fontId="19" fillId="0" borderId="82" xfId="0" applyNumberFormat="1" applyFont="1" applyFill="1" applyBorder="1" applyAlignment="1">
      <alignment horizontal="center" vertical="center" wrapText="1"/>
    </xf>
    <xf numFmtId="167" fontId="19" fillId="0" borderId="83" xfId="0" applyNumberFormat="1" applyFont="1" applyFill="1" applyBorder="1" applyAlignment="1">
      <alignment horizontal="center" vertical="center" wrapText="1"/>
    </xf>
    <xf numFmtId="167" fontId="19" fillId="0" borderId="34" xfId="0" applyNumberFormat="1" applyFont="1" applyFill="1" applyBorder="1" applyAlignment="1">
      <alignment vertical="center" wrapText="1"/>
    </xf>
    <xf numFmtId="167" fontId="19" fillId="0" borderId="35" xfId="0" applyNumberFormat="1" applyFont="1" applyFill="1" applyBorder="1" applyAlignment="1">
      <alignment vertical="center" wrapText="1"/>
    </xf>
    <xf numFmtId="167" fontId="19" fillId="0" borderId="36" xfId="0" applyNumberFormat="1" applyFont="1" applyFill="1" applyBorder="1" applyAlignment="1">
      <alignment vertical="center" wrapText="1"/>
    </xf>
    <xf numFmtId="0" fontId="13" fillId="0" borderId="72" xfId="0" applyFont="1" applyBorder="1" applyAlignment="1">
      <alignment horizontal="center" vertical="center" wrapText="1"/>
    </xf>
    <xf numFmtId="0" fontId="13" fillId="0" borderId="73" xfId="0" applyFont="1" applyBorder="1" applyAlignment="1">
      <alignment horizontal="left" vertical="center" wrapText="1"/>
    </xf>
    <xf numFmtId="0" fontId="13" fillId="0" borderId="67" xfId="0" applyFont="1" applyBorder="1" applyAlignment="1">
      <alignment horizontal="center" vertical="center" wrapText="1"/>
    </xf>
    <xf numFmtId="0" fontId="13" fillId="0" borderId="64" xfId="0" applyFont="1" applyBorder="1" applyAlignment="1">
      <alignment horizontal="left" vertical="center" wrapText="1"/>
    </xf>
    <xf numFmtId="0" fontId="3" fillId="0" borderId="1" xfId="0" applyFont="1" applyFill="1" applyBorder="1" applyAlignment="1" applyProtection="1">
      <alignment horizontal="left" vertical="center"/>
    </xf>
    <xf numFmtId="167" fontId="13" fillId="0" borderId="75" xfId="0" applyNumberFormat="1" applyFont="1" applyFill="1" applyBorder="1" applyAlignment="1">
      <alignment horizontal="center" vertical="center" wrapText="1"/>
    </xf>
    <xf numFmtId="167" fontId="13" fillId="0" borderId="72" xfId="0" applyNumberFormat="1" applyFont="1" applyBorder="1" applyAlignment="1">
      <alignment horizontal="center" vertical="center" wrapText="1"/>
    </xf>
    <xf numFmtId="167" fontId="13" fillId="0" borderId="73" xfId="0" applyNumberFormat="1" applyFont="1" applyBorder="1" applyAlignment="1">
      <alignment horizontal="center" vertical="center" wrapText="1"/>
    </xf>
    <xf numFmtId="167" fontId="13" fillId="0" borderId="76" xfId="0" applyNumberFormat="1" applyFont="1" applyBorder="1" applyAlignment="1">
      <alignment horizontal="center" vertical="center" wrapText="1"/>
    </xf>
    <xf numFmtId="167" fontId="13" fillId="0" borderId="67" xfId="0" applyNumberFormat="1" applyFont="1" applyBorder="1" applyAlignment="1">
      <alignment horizontal="center" vertical="center" wrapText="1"/>
    </xf>
    <xf numFmtId="167" fontId="13" fillId="0" borderId="64" xfId="0" applyNumberFormat="1" applyFont="1" applyBorder="1" applyAlignment="1">
      <alignment horizontal="center" vertical="center" wrapText="1"/>
    </xf>
    <xf numFmtId="167" fontId="13" fillId="0" borderId="69" xfId="0" applyNumberFormat="1" applyFont="1" applyBorder="1" applyAlignment="1">
      <alignment horizontal="center" vertical="center" wrapText="1"/>
    </xf>
    <xf numFmtId="167" fontId="13" fillId="0" borderId="70" xfId="0" applyNumberFormat="1" applyFont="1" applyBorder="1" applyAlignment="1">
      <alignment horizontal="center" vertical="center" wrapText="1"/>
    </xf>
    <xf numFmtId="0" fontId="34" fillId="0" borderId="0" xfId="0" applyFont="1" applyBorder="1" applyAlignment="1">
      <alignment horizontal="center" vertical="center" wrapText="1"/>
    </xf>
    <xf numFmtId="0" fontId="26" fillId="0" borderId="0" xfId="0" applyFont="1" applyFill="1" applyBorder="1" applyAlignment="1">
      <alignment vertical="center"/>
    </xf>
    <xf numFmtId="0" fontId="21" fillId="0" borderId="0" xfId="0" applyFont="1"/>
    <xf numFmtId="0" fontId="21" fillId="0" borderId="0" xfId="0" applyFont="1" applyAlignment="1">
      <alignment wrapText="1"/>
    </xf>
    <xf numFmtId="168" fontId="19" fillId="0" borderId="75" xfId="0" applyNumberFormat="1" applyFont="1" applyFill="1" applyBorder="1" applyAlignment="1">
      <alignment horizontal="center" vertical="center" wrapText="1"/>
    </xf>
    <xf numFmtId="168" fontId="19" fillId="0" borderId="76" xfId="0" applyNumberFormat="1" applyFont="1" applyFill="1" applyBorder="1" applyAlignment="1">
      <alignment horizontal="center" vertical="center" wrapText="1"/>
    </xf>
    <xf numFmtId="168" fontId="19" fillId="0" borderId="77" xfId="0" applyNumberFormat="1" applyFont="1" applyFill="1" applyBorder="1" applyAlignment="1">
      <alignment horizontal="center" vertical="center" wrapText="1"/>
    </xf>
    <xf numFmtId="0" fontId="9" fillId="0" borderId="69" xfId="0" applyFont="1" applyFill="1" applyBorder="1" applyAlignment="1">
      <alignment horizontal="center" vertical="center" wrapText="1"/>
    </xf>
    <xf numFmtId="0" fontId="19" fillId="0" borderId="70" xfId="0" applyFont="1" applyFill="1" applyBorder="1" applyAlignment="1">
      <alignment horizontal="left" vertical="center" wrapText="1"/>
    </xf>
    <xf numFmtId="0" fontId="13" fillId="0" borderId="67" xfId="0" applyFont="1" applyFill="1" applyBorder="1" applyAlignment="1">
      <alignment horizontal="center" vertical="center" wrapText="1"/>
    </xf>
    <xf numFmtId="0" fontId="13" fillId="0" borderId="64" xfId="0" applyFont="1" applyFill="1" applyBorder="1" applyAlignment="1">
      <alignment horizontal="left" vertical="center" wrapText="1"/>
    </xf>
    <xf numFmtId="0" fontId="13" fillId="0" borderId="69" xfId="0" applyFont="1" applyFill="1" applyBorder="1" applyAlignment="1">
      <alignment horizontal="center" vertical="center" wrapText="1"/>
    </xf>
    <xf numFmtId="0" fontId="13" fillId="0" borderId="70" xfId="0" applyFont="1" applyFill="1" applyBorder="1" applyAlignment="1">
      <alignment horizontal="left" vertical="center" wrapText="1"/>
    </xf>
    <xf numFmtId="167" fontId="13" fillId="0" borderId="76" xfId="0" applyNumberFormat="1" applyFont="1" applyFill="1" applyBorder="1" applyAlignment="1">
      <alignment horizontal="center" vertical="center" wrapText="1"/>
    </xf>
    <xf numFmtId="167" fontId="13" fillId="0" borderId="77" xfId="0" applyNumberFormat="1" applyFont="1" applyFill="1" applyBorder="1" applyAlignment="1">
      <alignment horizontal="center" vertical="center" wrapText="1"/>
    </xf>
    <xf numFmtId="0" fontId="21" fillId="9" borderId="56" xfId="0" applyFont="1" applyFill="1" applyBorder="1"/>
    <xf numFmtId="0" fontId="36" fillId="10" borderId="56" xfId="0" applyFont="1" applyFill="1" applyBorder="1" applyAlignment="1">
      <alignment horizontal="left" vertical="center" wrapText="1"/>
    </xf>
    <xf numFmtId="0" fontId="36" fillId="7" borderId="56" xfId="0" applyFont="1" applyFill="1" applyBorder="1" applyAlignment="1">
      <alignment horizontal="left" vertical="center" wrapText="1"/>
    </xf>
    <xf numFmtId="0" fontId="21" fillId="0" borderId="56" xfId="0" applyFont="1" applyBorder="1"/>
    <xf numFmtId="0" fontId="21" fillId="7" borderId="56" xfId="0" applyFont="1" applyFill="1" applyBorder="1" applyAlignment="1">
      <alignment horizontal="left" vertical="center" wrapText="1" indent="2"/>
    </xf>
    <xf numFmtId="0" fontId="21" fillId="7" borderId="56" xfId="0" applyFont="1" applyFill="1" applyBorder="1" applyAlignment="1">
      <alignment horizontal="left" vertical="center" wrapText="1"/>
    </xf>
    <xf numFmtId="164" fontId="36" fillId="12" borderId="56" xfId="4" applyFont="1" applyFill="1" applyBorder="1"/>
    <xf numFmtId="0" fontId="33" fillId="13" borderId="56" xfId="0" applyFont="1" applyFill="1" applyBorder="1"/>
    <xf numFmtId="0" fontId="36" fillId="13" borderId="56" xfId="0" applyFont="1" applyFill="1" applyBorder="1" applyAlignment="1">
      <alignment horizontal="left" vertical="center" wrapText="1"/>
    </xf>
    <xf numFmtId="164" fontId="21" fillId="9" borderId="56" xfId="4" applyFont="1" applyFill="1" applyBorder="1"/>
    <xf numFmtId="0" fontId="21" fillId="14" borderId="56" xfId="0" applyFont="1" applyFill="1" applyBorder="1" applyAlignment="1">
      <alignment horizontal="left" vertical="center" wrapText="1"/>
    </xf>
    <xf numFmtId="0" fontId="21" fillId="2" borderId="56" xfId="0" applyFont="1" applyFill="1" applyBorder="1"/>
    <xf numFmtId="0" fontId="36" fillId="2" borderId="56" xfId="0" applyFont="1" applyFill="1" applyBorder="1" applyAlignment="1">
      <alignment horizontal="left" vertical="center" wrapText="1"/>
    </xf>
    <xf numFmtId="164" fontId="21" fillId="0" borderId="56" xfId="4" applyFont="1" applyBorder="1"/>
    <xf numFmtId="0" fontId="0" fillId="0" borderId="0" xfId="0" applyFill="1"/>
    <xf numFmtId="0" fontId="38" fillId="0" borderId="0" xfId="0" applyFont="1" applyFill="1" applyAlignment="1">
      <alignment horizontal="left" vertical="center" wrapText="1"/>
    </xf>
    <xf numFmtId="0" fontId="21" fillId="0" borderId="0" xfId="0" applyFont="1" applyFill="1"/>
    <xf numFmtId="0" fontId="35" fillId="0" borderId="0" xfId="0" applyFont="1" applyAlignment="1">
      <alignment wrapText="1"/>
    </xf>
    <xf numFmtId="0" fontId="21" fillId="0" borderId="56" xfId="0" applyFont="1" applyBorder="1" applyAlignment="1">
      <alignment horizontal="center"/>
    </xf>
    <xf numFmtId="0" fontId="36" fillId="15" borderId="56" xfId="0" applyFont="1" applyFill="1" applyBorder="1" applyAlignment="1">
      <alignment horizontal="left" vertical="center" wrapText="1"/>
    </xf>
    <xf numFmtId="0" fontId="36" fillId="0" borderId="56" xfId="0" applyFont="1" applyBorder="1" applyAlignment="1">
      <alignment horizontal="center"/>
    </xf>
    <xf numFmtId="0" fontId="37" fillId="11" borderId="0" xfId="0" applyFont="1" applyFill="1" applyAlignment="1">
      <alignment horizontal="center"/>
    </xf>
    <xf numFmtId="0" fontId="37" fillId="11" borderId="0" xfId="0" applyFont="1" applyFill="1" applyAlignment="1"/>
    <xf numFmtId="0" fontId="14" fillId="0" borderId="17" xfId="0" applyFont="1" applyFill="1" applyBorder="1" applyAlignment="1">
      <alignment horizontal="center" vertical="center" wrapText="1"/>
    </xf>
    <xf numFmtId="0" fontId="14" fillId="0" borderId="16"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26" xfId="0" applyFont="1" applyFill="1" applyBorder="1" applyAlignment="1">
      <alignment horizontal="center" vertical="center" wrapText="1"/>
    </xf>
    <xf numFmtId="0" fontId="14" fillId="2" borderId="23" xfId="0" applyFont="1" applyFill="1" applyBorder="1" applyAlignment="1">
      <alignment horizontal="center" vertical="center" wrapText="1"/>
    </xf>
    <xf numFmtId="0" fontId="13" fillId="2" borderId="22"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26" xfId="0" applyFont="1" applyFill="1" applyBorder="1" applyAlignment="1">
      <alignment horizontal="center" vertical="center" wrapText="1"/>
    </xf>
    <xf numFmtId="0" fontId="13" fillId="2" borderId="23" xfId="0" applyFont="1" applyFill="1" applyBorder="1" applyAlignment="1">
      <alignment horizontal="center" vertical="center" wrapText="1"/>
    </xf>
    <xf numFmtId="0" fontId="14" fillId="0" borderId="15" xfId="0" applyFont="1" applyFill="1" applyBorder="1" applyAlignment="1">
      <alignment horizontal="center" vertical="center" wrapText="1"/>
    </xf>
    <xf numFmtId="166" fontId="19" fillId="0" borderId="34" xfId="1" applyNumberFormat="1" applyFont="1" applyFill="1" applyBorder="1" applyAlignment="1" applyProtection="1">
      <alignment horizontal="center" vertical="center"/>
    </xf>
    <xf numFmtId="166" fontId="19" fillId="0" borderId="35" xfId="1" applyNumberFormat="1" applyFont="1" applyFill="1" applyBorder="1" applyAlignment="1" applyProtection="1">
      <alignment horizontal="center" vertical="center"/>
    </xf>
    <xf numFmtId="166" fontId="19" fillId="0" borderId="36" xfId="1" applyNumberFormat="1" applyFont="1" applyFill="1" applyBorder="1" applyAlignment="1" applyProtection="1">
      <alignment horizontal="center" vertical="center"/>
    </xf>
    <xf numFmtId="9" fontId="14" fillId="0" borderId="22" xfId="2" applyFont="1" applyFill="1" applyBorder="1" applyAlignment="1">
      <alignment horizontal="center" vertical="center" wrapText="1"/>
    </xf>
    <xf numFmtId="9" fontId="14" fillId="0" borderId="14" xfId="2" applyFont="1" applyFill="1" applyBorder="1" applyAlignment="1">
      <alignment horizontal="center" vertical="center" wrapText="1"/>
    </xf>
    <xf numFmtId="9" fontId="14" fillId="0" borderId="26" xfId="2" applyFont="1" applyFill="1" applyBorder="1" applyAlignment="1">
      <alignment horizontal="center" vertical="center" wrapText="1"/>
    </xf>
    <xf numFmtId="9" fontId="14" fillId="0" borderId="23" xfId="2" applyFont="1" applyFill="1" applyBorder="1" applyAlignment="1">
      <alignment horizontal="center" vertical="center" wrapText="1"/>
    </xf>
    <xf numFmtId="9" fontId="10" fillId="2" borderId="31" xfId="0" applyNumberFormat="1" applyFont="1" applyFill="1" applyBorder="1" applyAlignment="1">
      <alignment horizontal="center" vertical="center"/>
    </xf>
    <xf numFmtId="0" fontId="10" fillId="2" borderId="32" xfId="0" applyFont="1" applyFill="1" applyBorder="1" applyAlignment="1">
      <alignment horizontal="center" vertical="center"/>
    </xf>
    <xf numFmtId="0" fontId="10" fillId="2" borderId="33" xfId="0" applyFont="1" applyFill="1" applyBorder="1" applyAlignment="1">
      <alignment horizontal="center" vertical="center"/>
    </xf>
    <xf numFmtId="166" fontId="19" fillId="0" borderId="28" xfId="1" applyNumberFormat="1" applyFont="1" applyFill="1" applyBorder="1" applyAlignment="1" applyProtection="1">
      <alignment horizontal="center" vertical="center"/>
    </xf>
    <xf numFmtId="166" fontId="19" fillId="0" borderId="25" xfId="1" applyNumberFormat="1" applyFont="1" applyFill="1" applyBorder="1" applyAlignment="1" applyProtection="1">
      <alignment horizontal="center" vertical="center"/>
    </xf>
    <xf numFmtId="166" fontId="19" fillId="0" borderId="27" xfId="1" applyNumberFormat="1" applyFont="1" applyFill="1" applyBorder="1" applyAlignment="1" applyProtection="1">
      <alignment horizontal="center" vertical="center"/>
    </xf>
    <xf numFmtId="166" fontId="19" fillId="0" borderId="24" xfId="1" applyNumberFormat="1" applyFont="1" applyFill="1" applyBorder="1" applyAlignment="1" applyProtection="1">
      <alignment horizontal="center" vertical="center"/>
    </xf>
    <xf numFmtId="166" fontId="19" fillId="0" borderId="23" xfId="1" applyNumberFormat="1" applyFont="1" applyFill="1" applyBorder="1" applyAlignment="1" applyProtection="1">
      <alignment horizontal="center" vertical="center"/>
    </xf>
    <xf numFmtId="166" fontId="19" fillId="0" borderId="14" xfId="1" applyNumberFormat="1" applyFont="1" applyFill="1" applyBorder="1" applyAlignment="1" applyProtection="1">
      <alignment horizontal="center" vertical="center"/>
    </xf>
    <xf numFmtId="166" fontId="19" fillId="0" borderId="26" xfId="1" applyNumberFormat="1" applyFont="1" applyFill="1" applyBorder="1" applyAlignment="1" applyProtection="1">
      <alignment horizontal="center" vertical="center"/>
    </xf>
    <xf numFmtId="166" fontId="20" fillId="5" borderId="11" xfId="1" applyNumberFormat="1" applyFont="1" applyFill="1" applyBorder="1" applyAlignment="1" applyProtection="1">
      <alignment horizontal="right" vertical="center"/>
    </xf>
    <xf numFmtId="166" fontId="20" fillId="5" borderId="12" xfId="1" applyNumberFormat="1" applyFont="1" applyFill="1" applyBorder="1" applyAlignment="1" applyProtection="1">
      <alignment horizontal="right" vertical="center"/>
    </xf>
    <xf numFmtId="166" fontId="20" fillId="5" borderId="13" xfId="1" applyNumberFormat="1" applyFont="1" applyFill="1" applyBorder="1" applyAlignment="1" applyProtection="1">
      <alignment horizontal="right" vertical="center"/>
    </xf>
    <xf numFmtId="166" fontId="20" fillId="5" borderId="36" xfId="1" applyNumberFormat="1" applyFont="1" applyFill="1" applyBorder="1" applyAlignment="1" applyProtection="1">
      <alignment horizontal="right" vertical="center"/>
    </xf>
    <xf numFmtId="166" fontId="20" fillId="5" borderId="26" xfId="1" applyNumberFormat="1" applyFont="1" applyFill="1" applyBorder="1" applyAlignment="1" applyProtection="1">
      <alignment horizontal="right" vertical="center"/>
    </xf>
    <xf numFmtId="0" fontId="14" fillId="0" borderId="34" xfId="0" applyFont="1" applyFill="1" applyBorder="1" applyAlignment="1">
      <alignment horizontal="center" vertical="center" wrapText="1"/>
    </xf>
    <xf numFmtId="0" fontId="14" fillId="0" borderId="35" xfId="0" applyFont="1" applyFill="1" applyBorder="1" applyAlignment="1">
      <alignment horizontal="center" vertical="center" wrapText="1"/>
    </xf>
    <xf numFmtId="0" fontId="14" fillId="0" borderId="36" xfId="0" applyFont="1" applyFill="1" applyBorder="1" applyAlignment="1">
      <alignment horizontal="center" vertical="center" wrapText="1"/>
    </xf>
    <xf numFmtId="9" fontId="2" fillId="2" borderId="31" xfId="2" applyFont="1" applyFill="1" applyBorder="1" applyAlignment="1">
      <alignment horizontal="center" vertical="center"/>
    </xf>
    <xf numFmtId="9" fontId="2" fillId="2" borderId="32" xfId="2" applyFont="1" applyFill="1" applyBorder="1" applyAlignment="1">
      <alignment horizontal="center" vertical="center"/>
    </xf>
    <xf numFmtId="9" fontId="2" fillId="2" borderId="33" xfId="2" applyFont="1" applyFill="1" applyBorder="1" applyAlignment="1">
      <alignment horizontal="center" vertical="center"/>
    </xf>
    <xf numFmtId="0" fontId="14" fillId="0" borderId="24" xfId="0" applyFont="1" applyFill="1" applyBorder="1" applyAlignment="1">
      <alignment horizontal="center" vertical="center" wrapText="1"/>
    </xf>
    <xf numFmtId="0" fontId="14" fillId="0" borderId="25" xfId="0" applyFont="1" applyFill="1" applyBorder="1" applyAlignment="1">
      <alignment horizontal="center" vertical="center" wrapText="1"/>
    </xf>
    <xf numFmtId="0" fontId="14" fillId="0" borderId="27" xfId="0" applyFont="1" applyFill="1" applyBorder="1" applyAlignment="1">
      <alignment horizontal="center" vertical="center" wrapText="1"/>
    </xf>
    <xf numFmtId="9" fontId="14" fillId="2" borderId="31" xfId="2" applyFont="1" applyFill="1" applyBorder="1" applyAlignment="1">
      <alignment horizontal="center" vertical="center" wrapText="1"/>
    </xf>
    <xf numFmtId="9" fontId="14" fillId="2" borderId="32" xfId="2" applyFont="1" applyFill="1" applyBorder="1" applyAlignment="1">
      <alignment horizontal="center" vertical="center" wrapText="1"/>
    </xf>
    <xf numFmtId="9" fontId="14" fillId="2" borderId="33" xfId="2" applyFont="1" applyFill="1" applyBorder="1" applyAlignment="1">
      <alignment horizontal="center" vertical="center" wrapText="1"/>
    </xf>
    <xf numFmtId="0" fontId="14" fillId="0" borderId="44" xfId="0" applyFont="1" applyFill="1" applyBorder="1" applyAlignment="1">
      <alignment horizontal="center" vertical="center" wrapText="1"/>
    </xf>
    <xf numFmtId="166" fontId="19" fillId="0" borderId="44" xfId="1" applyNumberFormat="1" applyFont="1" applyFill="1" applyBorder="1" applyAlignment="1" applyProtection="1">
      <alignment horizontal="center" vertical="center"/>
    </xf>
    <xf numFmtId="166" fontId="19" fillId="0" borderId="22" xfId="1" applyNumberFormat="1" applyFont="1" applyFill="1" applyBorder="1" applyAlignment="1" applyProtection="1">
      <alignment horizontal="center" vertical="center"/>
    </xf>
    <xf numFmtId="0" fontId="14" fillId="0" borderId="14" xfId="0" applyFont="1" applyFill="1" applyBorder="1" applyAlignment="1">
      <alignment horizontal="center" vertical="center" wrapText="1"/>
    </xf>
    <xf numFmtId="0" fontId="14" fillId="0" borderId="26" xfId="0" applyFont="1" applyFill="1" applyBorder="1" applyAlignment="1">
      <alignment horizontal="center" vertical="center" wrapText="1"/>
    </xf>
    <xf numFmtId="9" fontId="14" fillId="2" borderId="14" xfId="2" applyFont="1" applyFill="1" applyBorder="1" applyAlignment="1">
      <alignment horizontal="center" vertical="center" wrapText="1"/>
    </xf>
    <xf numFmtId="9" fontId="14" fillId="2" borderId="26" xfId="2" applyFont="1" applyFill="1" applyBorder="1" applyAlignment="1">
      <alignment horizontal="center" vertical="center" wrapText="1"/>
    </xf>
    <xf numFmtId="43" fontId="4" fillId="0" borderId="45" xfId="0" applyNumberFormat="1" applyFont="1" applyFill="1" applyBorder="1" applyAlignment="1" applyProtection="1">
      <alignment horizontal="right" vertical="center"/>
    </xf>
    <xf numFmtId="43" fontId="4" fillId="0" borderId="39" xfId="0" applyNumberFormat="1" applyFont="1" applyFill="1" applyBorder="1" applyAlignment="1" applyProtection="1">
      <alignment horizontal="right" vertical="center"/>
    </xf>
    <xf numFmtId="1" fontId="13" fillId="2" borderId="14" xfId="0" applyNumberFormat="1" applyFont="1" applyFill="1" applyBorder="1" applyAlignment="1">
      <alignment horizontal="center" vertical="center" wrapText="1"/>
    </xf>
    <xf numFmtId="1" fontId="13" fillId="2" borderId="26" xfId="0" applyNumberFormat="1" applyFont="1" applyFill="1" applyBorder="1" applyAlignment="1">
      <alignment horizontal="center" vertical="center" wrapText="1"/>
    </xf>
    <xf numFmtId="9" fontId="10" fillId="2" borderId="78" xfId="2" applyFont="1" applyFill="1" applyBorder="1" applyAlignment="1">
      <alignment horizontal="center" vertical="center" wrapText="1"/>
    </xf>
    <xf numFmtId="9" fontId="10" fillId="2" borderId="79" xfId="2" applyFont="1" applyFill="1" applyBorder="1" applyAlignment="1">
      <alignment horizontal="center" vertical="center" wrapText="1"/>
    </xf>
    <xf numFmtId="9" fontId="10" fillId="2" borderId="80" xfId="2" applyFont="1" applyFill="1" applyBorder="1" applyAlignment="1">
      <alignment horizontal="center" vertical="center" wrapText="1"/>
    </xf>
    <xf numFmtId="9" fontId="10" fillId="2" borderId="31" xfId="2" applyFont="1" applyFill="1" applyBorder="1" applyAlignment="1">
      <alignment horizontal="center" vertical="center"/>
    </xf>
    <xf numFmtId="9" fontId="10" fillId="2" borderId="32" xfId="2" applyFont="1" applyFill="1" applyBorder="1" applyAlignment="1">
      <alignment horizontal="center" vertical="center"/>
    </xf>
    <xf numFmtId="9" fontId="10" fillId="2" borderId="33" xfId="2" applyFont="1" applyFill="1" applyBorder="1" applyAlignment="1">
      <alignment horizontal="center" vertical="center"/>
    </xf>
    <xf numFmtId="9" fontId="10" fillId="2" borderId="86" xfId="2" applyFont="1" applyFill="1" applyBorder="1" applyAlignment="1">
      <alignment horizontal="center" vertical="center"/>
    </xf>
    <xf numFmtId="9" fontId="10" fillId="2" borderId="84" xfId="2" applyFont="1" applyFill="1" applyBorder="1" applyAlignment="1">
      <alignment horizontal="center" vertical="center"/>
    </xf>
    <xf numFmtId="9" fontId="10" fillId="2" borderId="85" xfId="2" applyFont="1" applyFill="1" applyBorder="1" applyAlignment="1">
      <alignment horizontal="center" vertical="center"/>
    </xf>
    <xf numFmtId="9" fontId="10" fillId="2" borderId="5" xfId="2" applyFont="1" applyFill="1" applyBorder="1" applyAlignment="1">
      <alignment horizontal="center" vertical="center"/>
    </xf>
    <xf numFmtId="0" fontId="29" fillId="7" borderId="2" xfId="0" applyFont="1" applyFill="1" applyBorder="1" applyAlignment="1" applyProtection="1">
      <alignment horizontal="left" vertical="center"/>
    </xf>
    <xf numFmtId="0" fontId="29" fillId="7" borderId="6" xfId="0" applyFont="1" applyFill="1" applyBorder="1" applyAlignment="1" applyProtection="1">
      <alignment horizontal="left" vertical="center"/>
    </xf>
    <xf numFmtId="0" fontId="29" fillId="7" borderId="4" xfId="0" applyFont="1" applyFill="1" applyBorder="1" applyAlignment="1" applyProtection="1">
      <alignment horizontal="left" vertical="center"/>
    </xf>
    <xf numFmtId="0" fontId="29" fillId="6" borderId="2" xfId="0" applyFont="1" applyFill="1" applyBorder="1" applyAlignment="1" applyProtection="1">
      <alignment horizontal="left" vertical="center"/>
    </xf>
    <xf numFmtId="0" fontId="29" fillId="6" borderId="6" xfId="0" applyFont="1" applyFill="1" applyBorder="1" applyAlignment="1" applyProtection="1">
      <alignment horizontal="left" vertical="center"/>
    </xf>
    <xf numFmtId="0" fontId="29" fillId="6" borderId="4" xfId="0" applyFont="1" applyFill="1" applyBorder="1" applyAlignment="1" applyProtection="1">
      <alignment horizontal="left" vertical="center"/>
    </xf>
    <xf numFmtId="167" fontId="10" fillId="2" borderId="22" xfId="3" applyNumberFormat="1" applyFont="1" applyFill="1" applyBorder="1" applyAlignment="1" applyProtection="1">
      <alignment horizontal="center" vertical="center"/>
      <protection locked="0"/>
    </xf>
    <xf numFmtId="167" fontId="10" fillId="2" borderId="14" xfId="3" applyNumberFormat="1" applyFont="1" applyFill="1" applyBorder="1" applyAlignment="1" applyProtection="1">
      <alignment horizontal="center" vertical="center"/>
      <protection locked="0"/>
    </xf>
    <xf numFmtId="167" fontId="10" fillId="2" borderId="26" xfId="3" applyNumberFormat="1" applyFont="1" applyFill="1" applyBorder="1" applyAlignment="1" applyProtection="1">
      <alignment horizontal="center" vertical="center"/>
      <protection locked="0"/>
    </xf>
    <xf numFmtId="167" fontId="10" fillId="0" borderId="22" xfId="3" applyNumberFormat="1" applyFont="1" applyFill="1" applyBorder="1" applyAlignment="1" applyProtection="1">
      <alignment horizontal="center" vertical="center"/>
      <protection locked="0"/>
    </xf>
    <xf numFmtId="167" fontId="10" fillId="0" borderId="14" xfId="3" applyNumberFormat="1" applyFont="1" applyFill="1" applyBorder="1" applyAlignment="1" applyProtection="1">
      <alignment horizontal="center" vertical="center"/>
      <protection locked="0"/>
    </xf>
    <xf numFmtId="167" fontId="10" fillId="0" borderId="26" xfId="3" applyNumberFormat="1" applyFont="1" applyFill="1" applyBorder="1" applyAlignment="1" applyProtection="1">
      <alignment horizontal="center" vertical="center"/>
      <protection locked="0"/>
    </xf>
    <xf numFmtId="0" fontId="5" fillId="0" borderId="48"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44" fontId="5" fillId="0" borderId="37" xfId="0" applyNumberFormat="1" applyFont="1" applyFill="1" applyBorder="1" applyAlignment="1" applyProtection="1">
      <alignment horizontal="center" vertical="center"/>
    </xf>
    <xf numFmtId="44" fontId="5" fillId="0" borderId="54" xfId="0" applyNumberFormat="1" applyFont="1" applyFill="1" applyBorder="1" applyAlignment="1" applyProtection="1">
      <alignment horizontal="center" vertical="center"/>
    </xf>
    <xf numFmtId="44" fontId="5" fillId="0" borderId="40" xfId="0" applyNumberFormat="1" applyFont="1" applyFill="1" applyBorder="1" applyAlignment="1" applyProtection="1">
      <alignment horizontal="center" vertical="center"/>
    </xf>
    <xf numFmtId="44" fontId="5" fillId="0" borderId="51" xfId="0" applyNumberFormat="1" applyFont="1" applyFill="1" applyBorder="1" applyAlignment="1" applyProtection="1">
      <alignment horizontal="center" vertical="center"/>
    </xf>
    <xf numFmtId="0" fontId="6" fillId="0" borderId="55" xfId="0" applyFont="1" applyBorder="1" applyAlignment="1" applyProtection="1">
      <alignment horizontal="left" vertical="center" wrapText="1"/>
    </xf>
    <xf numFmtId="0" fontId="6" fillId="0" borderId="44" xfId="0" applyFont="1" applyBorder="1" applyAlignment="1" applyProtection="1">
      <alignment horizontal="left" vertical="center" wrapText="1"/>
    </xf>
    <xf numFmtId="167" fontId="10" fillId="4" borderId="53" xfId="3" applyNumberFormat="1" applyFont="1" applyFill="1" applyBorder="1" applyAlignment="1" applyProtection="1">
      <alignment horizontal="center" vertical="center"/>
      <protection locked="0"/>
    </xf>
    <xf numFmtId="167" fontId="10" fillId="4" borderId="22" xfId="3" applyNumberFormat="1" applyFont="1" applyFill="1" applyBorder="1" applyAlignment="1" applyProtection="1">
      <alignment horizontal="center" vertical="center"/>
      <protection locked="0"/>
    </xf>
    <xf numFmtId="167" fontId="10" fillId="2" borderId="63" xfId="3" applyNumberFormat="1" applyFont="1" applyFill="1" applyBorder="1" applyAlignment="1" applyProtection="1">
      <alignment horizontal="center" vertical="center"/>
      <protection locked="0"/>
    </xf>
    <xf numFmtId="167" fontId="10" fillId="2" borderId="53" xfId="3" applyNumberFormat="1" applyFont="1" applyFill="1" applyBorder="1" applyAlignment="1" applyProtection="1">
      <alignment horizontal="center" vertical="center"/>
      <protection locked="0"/>
    </xf>
    <xf numFmtId="167" fontId="10" fillId="2" borderId="42" xfId="3" applyNumberFormat="1" applyFont="1" applyFill="1" applyBorder="1" applyAlignment="1" applyProtection="1">
      <alignment horizontal="center" vertical="center"/>
      <protection locked="0"/>
    </xf>
    <xf numFmtId="0" fontId="3" fillId="0" borderId="0" xfId="0" applyFont="1" applyFill="1" applyBorder="1" applyAlignment="1" applyProtection="1">
      <alignment horizontal="right" vertical="center"/>
    </xf>
    <xf numFmtId="0" fontId="24" fillId="5" borderId="0" xfId="0" applyFont="1" applyFill="1" applyBorder="1" applyAlignment="1" applyProtection="1">
      <alignment horizontal="left" vertical="center"/>
    </xf>
    <xf numFmtId="0" fontId="6" fillId="0" borderId="35" xfId="0" applyFont="1" applyFill="1" applyBorder="1" applyAlignment="1" applyProtection="1">
      <alignment horizontal="left" vertical="center"/>
    </xf>
    <xf numFmtId="0" fontId="6" fillId="0" borderId="36" xfId="0" applyFont="1" applyFill="1" applyBorder="1" applyAlignment="1" applyProtection="1">
      <alignment horizontal="left" vertical="center"/>
    </xf>
    <xf numFmtId="0" fontId="37" fillId="11" borderId="87" xfId="0" applyFont="1" applyFill="1" applyBorder="1" applyAlignment="1">
      <alignment horizontal="center"/>
    </xf>
    <xf numFmtId="0" fontId="37" fillId="11" borderId="0" xfId="0" applyFont="1" applyFill="1" applyAlignment="1">
      <alignment horizontal="center"/>
    </xf>
    <xf numFmtId="0" fontId="38" fillId="3" borderId="0" xfId="0" applyFont="1" applyFill="1" applyAlignment="1">
      <alignment horizontal="left" vertical="center" wrapText="1"/>
    </xf>
    <xf numFmtId="0" fontId="36" fillId="15" borderId="56" xfId="0" applyFont="1" applyFill="1" applyBorder="1" applyAlignment="1">
      <alignment horizontal="center" vertical="center" wrapText="1"/>
    </xf>
  </cellXfs>
  <cellStyles count="5">
    <cellStyle name="Migliaia" xfId="1" builtinId="3"/>
    <cellStyle name="Normale" xfId="0" builtinId="0"/>
    <cellStyle name="Percentuale" xfId="2" builtinId="5"/>
    <cellStyle name="Valuta" xfId="4" builtinId="4"/>
    <cellStyle name="Valuta 2" xfId="3"/>
  </cellStyles>
  <dxfs count="0"/>
  <tableStyles count="0" defaultTableStyle="TableStyleMedium2" defaultPivotStyle="PivotStyleLight16"/>
  <colors>
    <mruColors>
      <color rgb="FF1F49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0</xdr:colOff>
      <xdr:row>6</xdr:row>
      <xdr:rowOff>0</xdr:rowOff>
    </xdr:from>
    <xdr:to>
      <xdr:col>11</xdr:col>
      <xdr:colOff>533400</xdr:colOff>
      <xdr:row>16</xdr:row>
      <xdr:rowOff>53340</xdr:rowOff>
    </xdr:to>
    <xdr:sp macro="" textlink="">
      <xdr:nvSpPr>
        <xdr:cNvPr id="2" name="CasellaDiTesto 1">
          <a:extLst>
            <a:ext uri="{FF2B5EF4-FFF2-40B4-BE49-F238E27FC236}">
              <a16:creationId xmlns:a16="http://schemas.microsoft.com/office/drawing/2014/main" id="{00000000-0008-0000-0100-000002000000}"/>
            </a:ext>
          </a:extLst>
        </xdr:cNvPr>
        <xdr:cNvSpPr txBox="1"/>
      </xdr:nvSpPr>
      <xdr:spPr>
        <a:xfrm>
          <a:off x="1264920" y="1097280"/>
          <a:ext cx="6225540" cy="1882140"/>
        </a:xfrm>
        <a:prstGeom prst="rect">
          <a:avLst/>
        </a:prstGeom>
        <a:no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600" b="1" i="1">
              <a:solidFill>
                <a:schemeClr val="dk1"/>
              </a:solidFill>
              <a:effectLst/>
              <a:latin typeface="+mn-lt"/>
              <a:ea typeface="+mn-ea"/>
              <a:cs typeface="+mn-cs"/>
            </a:rPr>
            <a:t>GARA A PROCEDURA APERTA PER LA CONCLUSIONE DI UN ACCORDO QUADRO AVENTE AD OGGETTO I SERVIZI DI PULIZIA E SANIFICAZIONE PER GLI ENTI DEL SERVIZIO SANITARIO NAZIONALE</a:t>
          </a:r>
          <a:endParaRPr lang="it-IT" sz="2000">
            <a:effectLst/>
          </a:endParaRPr>
        </a:p>
        <a:p>
          <a:r>
            <a:rPr lang="it-IT" sz="1600" b="1" i="1">
              <a:solidFill>
                <a:schemeClr val="dk1"/>
              </a:solidFill>
              <a:effectLst/>
              <a:latin typeface="+mn-lt"/>
              <a:ea typeface="+mn-ea"/>
              <a:cs typeface="+mn-cs"/>
            </a:rPr>
            <a:t> </a:t>
          </a:r>
          <a:endParaRPr lang="it-IT" sz="2000">
            <a:effectLst/>
          </a:endParaRPr>
        </a:p>
        <a:p>
          <a:r>
            <a:rPr lang="it-IT" sz="1600" b="1" i="1">
              <a:solidFill>
                <a:schemeClr val="dk1"/>
              </a:solidFill>
              <a:effectLst/>
              <a:latin typeface="+mn-lt"/>
              <a:ea typeface="+mn-ea"/>
              <a:cs typeface="+mn-cs"/>
            </a:rPr>
            <a:t>Allegato 8 bis al Capitolato d'Oneri </a:t>
          </a:r>
          <a:endParaRPr lang="it-IT" sz="2000">
            <a:effectLst/>
          </a:endParaRPr>
        </a:p>
        <a:p>
          <a:r>
            <a:rPr lang="it-IT" sz="1600" b="1" i="1">
              <a:solidFill>
                <a:schemeClr val="dk1"/>
              </a:solidFill>
              <a:effectLst/>
              <a:latin typeface="+mn-lt"/>
              <a:ea typeface="+mn-ea"/>
              <a:cs typeface="+mn-cs"/>
            </a:rPr>
            <a:t>Schema di conto economico di commessa_New</a:t>
          </a:r>
          <a:endParaRPr lang="it-IT" sz="2000">
            <a:effectLst/>
          </a:endParaRPr>
        </a:p>
      </xdr:txBody>
    </xdr:sp>
    <xdr:clientData/>
  </xdr:twoCellAnchor>
  <xdr:twoCellAnchor editAs="oneCell">
    <xdr:from>
      <xdr:col>2</xdr:col>
      <xdr:colOff>19050</xdr:colOff>
      <xdr:row>2</xdr:row>
      <xdr:rowOff>161925</xdr:rowOff>
    </xdr:from>
    <xdr:to>
      <xdr:col>4</xdr:col>
      <xdr:colOff>407670</xdr:colOff>
      <xdr:row>4</xdr:row>
      <xdr:rowOff>180975</xdr:rowOff>
    </xdr:to>
    <xdr:pic>
      <xdr:nvPicPr>
        <xdr:cNvPr id="3" name="Immagine 2" descr="Consip bandiera grey1 x doc">
          <a:extLst>
            <a:ext uri="{FF2B5EF4-FFF2-40B4-BE49-F238E27FC236}">
              <a16:creationId xmlns:a16="http://schemas.microsoft.com/office/drawing/2014/main" id="{00000000-0008-0000-0100-000003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2753" t="63158" r="9404"/>
        <a:stretch/>
      </xdr:blipFill>
      <xdr:spPr bwMode="auto">
        <a:xfrm>
          <a:off x="1283970" y="527685"/>
          <a:ext cx="1607820" cy="384810"/>
        </a:xfrm>
        <a:prstGeom prst="rect">
          <a:avLst/>
        </a:prstGeom>
        <a:noFill/>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essandro.grilli/Desktop/Pubblicazioni/Consip/AQ%20PULIZIA/documentazione%20di%20gara/documentazione%20di%20gara%20LAST/PUBBLICAZIONE%2014_03_2019/FINALE/Consip/INIZIATIVE%20AREA%20SERVIZI%20"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 Convenzione"/>
      <sheetName val="Report Atti Aggiuntivi"/>
      <sheetName val="Foglio1"/>
      <sheetName val="Anagrafica"/>
      <sheetName val="Legenda"/>
    </sheetNames>
    <sheetDataSet>
      <sheetData sheetId="0"/>
      <sheetData sheetId="1"/>
      <sheetData sheetId="2">
        <row r="1">
          <cell r="D1" t="str">
            <v>MIUR</v>
          </cell>
        </row>
        <row r="2">
          <cell r="D2" t="str">
            <v>COMUNE</v>
          </cell>
        </row>
        <row r="3">
          <cell r="D3" t="str">
            <v>PROVINCIA</v>
          </cell>
        </row>
        <row r="4">
          <cell r="D4" t="str">
            <v>ALTRO</v>
          </cell>
        </row>
      </sheetData>
      <sheetData sheetId="3"/>
      <sheetData sheetId="4"/>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showGridLines="0" workbookViewId="0">
      <selection activeCell="B33" sqref="B33"/>
    </sheetView>
  </sheetViews>
  <sheetFormatPr defaultRowHeight="14.6" x14ac:dyDescent="0.4"/>
  <cols>
    <col min="2" max="2" width="15.07421875" customWidth="1"/>
    <col min="8" max="8" width="9.3828125" bestFit="1" customWidth="1"/>
  </cols>
  <sheetData>
    <row r="1" spans="1:11" ht="32.15" x14ac:dyDescent="0.4">
      <c r="A1" s="3" t="s">
        <v>64</v>
      </c>
      <c r="B1" s="3" t="s">
        <v>65</v>
      </c>
      <c r="C1" s="3" t="s">
        <v>63</v>
      </c>
      <c r="D1" s="3" t="s">
        <v>66</v>
      </c>
      <c r="E1" s="3" t="s">
        <v>67</v>
      </c>
      <c r="F1" s="3" t="s">
        <v>63</v>
      </c>
      <c r="G1" s="3" t="s">
        <v>66</v>
      </c>
      <c r="H1" s="3" t="s">
        <v>67</v>
      </c>
      <c r="I1" s="3" t="s">
        <v>63</v>
      </c>
      <c r="J1" s="3" t="s">
        <v>66</v>
      </c>
      <c r="K1" s="3" t="s">
        <v>67</v>
      </c>
    </row>
    <row r="2" spans="1:11" x14ac:dyDescent="0.4">
      <c r="A2" s="4" t="s">
        <v>19</v>
      </c>
      <c r="B2" s="5" t="s">
        <v>68</v>
      </c>
      <c r="C2" s="5" t="s">
        <v>69</v>
      </c>
      <c r="D2" s="5">
        <v>365</v>
      </c>
      <c r="E2" s="4">
        <v>30.417000000000002</v>
      </c>
      <c r="F2" s="5" t="s">
        <v>492</v>
      </c>
      <c r="G2" s="320">
        <f>ROUND(6*E14,0)</f>
        <v>313</v>
      </c>
      <c r="H2" s="321">
        <v>26.083333333333332</v>
      </c>
      <c r="I2" s="5" t="s">
        <v>493</v>
      </c>
      <c r="J2" s="320">
        <f>ROUND(5*E14,0)</f>
        <v>261</v>
      </c>
      <c r="K2" s="320">
        <v>21.75</v>
      </c>
    </row>
    <row r="3" spans="1:11" x14ac:dyDescent="0.4">
      <c r="A3" s="4" t="s">
        <v>7</v>
      </c>
      <c r="B3" s="5" t="s">
        <v>70</v>
      </c>
      <c r="C3" s="5" t="s">
        <v>69</v>
      </c>
      <c r="D3" s="5">
        <v>730</v>
      </c>
      <c r="E3" s="4">
        <v>60.832999999999998</v>
      </c>
      <c r="F3" s="5" t="s">
        <v>492</v>
      </c>
      <c r="G3" s="320">
        <f>ROUND(6*E14*2,0)</f>
        <v>626</v>
      </c>
      <c r="H3" s="321">
        <v>52.166666666666664</v>
      </c>
      <c r="I3" s="5" t="s">
        <v>493</v>
      </c>
      <c r="J3" s="320">
        <f>ROUND(5*E14*2,0)</f>
        <v>521</v>
      </c>
      <c r="K3" s="320">
        <v>43.416666666666664</v>
      </c>
    </row>
    <row r="4" spans="1:11" x14ac:dyDescent="0.4">
      <c r="A4" s="4" t="s">
        <v>21</v>
      </c>
      <c r="B4" s="5" t="s">
        <v>71</v>
      </c>
      <c r="C4" s="9" t="s">
        <v>32</v>
      </c>
      <c r="D4" s="5">
        <v>52</v>
      </c>
      <c r="E4" s="4">
        <v>4.3330000000000002</v>
      </c>
      <c r="G4" s="320">
        <v>52</v>
      </c>
      <c r="H4" s="321">
        <v>4.3330000000000002</v>
      </c>
      <c r="J4" s="320">
        <v>52</v>
      </c>
      <c r="K4" s="321">
        <v>4.3330000000000002</v>
      </c>
    </row>
    <row r="5" spans="1:11" x14ac:dyDescent="0.4">
      <c r="A5" s="4" t="s">
        <v>45</v>
      </c>
      <c r="B5" s="5" t="s">
        <v>72</v>
      </c>
      <c r="C5" s="9" t="s">
        <v>32</v>
      </c>
      <c r="D5" s="5">
        <v>104</v>
      </c>
      <c r="E5" s="4">
        <v>8.6669999999999998</v>
      </c>
      <c r="G5" s="320">
        <v>104</v>
      </c>
      <c r="H5" s="321">
        <v>8.6669999999999998</v>
      </c>
      <c r="J5" s="320">
        <v>104</v>
      </c>
      <c r="K5" s="321">
        <v>8.6669999999999998</v>
      </c>
    </row>
    <row r="6" spans="1:11" x14ac:dyDescent="0.4">
      <c r="A6" s="4" t="s">
        <v>26</v>
      </c>
      <c r="B6" s="5" t="s">
        <v>73</v>
      </c>
      <c r="C6" s="9" t="s">
        <v>32</v>
      </c>
      <c r="D6" s="5">
        <v>12</v>
      </c>
      <c r="E6" s="4">
        <v>1</v>
      </c>
      <c r="G6" s="320">
        <v>12</v>
      </c>
      <c r="H6" s="321">
        <v>1</v>
      </c>
      <c r="J6" s="320">
        <v>12</v>
      </c>
      <c r="K6" s="321">
        <v>1</v>
      </c>
    </row>
    <row r="7" spans="1:11" x14ac:dyDescent="0.4">
      <c r="A7" s="4" t="s">
        <v>74</v>
      </c>
      <c r="B7" s="5" t="s">
        <v>75</v>
      </c>
      <c r="C7" s="9" t="s">
        <v>32</v>
      </c>
      <c r="D7" s="5">
        <v>24</v>
      </c>
      <c r="E7" s="4">
        <v>2</v>
      </c>
      <c r="G7" s="320">
        <v>24</v>
      </c>
      <c r="H7" s="321">
        <v>2</v>
      </c>
      <c r="J7" s="320">
        <v>24</v>
      </c>
      <c r="K7" s="321">
        <v>2</v>
      </c>
    </row>
    <row r="8" spans="1:11" x14ac:dyDescent="0.4">
      <c r="A8" s="4" t="s">
        <v>27</v>
      </c>
      <c r="B8" s="5" t="s">
        <v>76</v>
      </c>
      <c r="C8" s="9" t="s">
        <v>32</v>
      </c>
      <c r="D8" s="5">
        <v>6</v>
      </c>
      <c r="E8" s="4">
        <v>0.5</v>
      </c>
      <c r="G8" s="320">
        <v>6</v>
      </c>
      <c r="H8" s="321">
        <v>0.5</v>
      </c>
      <c r="J8" s="320">
        <v>6</v>
      </c>
      <c r="K8" s="321">
        <v>0.5</v>
      </c>
    </row>
    <row r="9" spans="1:11" x14ac:dyDescent="0.4">
      <c r="A9" s="4" t="s">
        <v>39</v>
      </c>
      <c r="B9" s="5" t="s">
        <v>77</v>
      </c>
      <c r="C9" s="9" t="s">
        <v>32</v>
      </c>
      <c r="D9" s="5">
        <v>4</v>
      </c>
      <c r="E9" s="4">
        <v>0.33300000000000002</v>
      </c>
      <c r="G9" s="320">
        <v>4</v>
      </c>
      <c r="H9" s="321">
        <v>0.33300000000000002</v>
      </c>
      <c r="J9" s="320">
        <v>4</v>
      </c>
      <c r="K9" s="321">
        <v>0.33300000000000002</v>
      </c>
    </row>
    <row r="10" spans="1:11" x14ac:dyDescent="0.4">
      <c r="A10" s="4" t="s">
        <v>50</v>
      </c>
      <c r="B10" s="5" t="s">
        <v>78</v>
      </c>
      <c r="C10" s="9" t="s">
        <v>32</v>
      </c>
      <c r="D10" s="5">
        <v>3</v>
      </c>
      <c r="E10" s="4">
        <v>0.25</v>
      </c>
      <c r="G10" s="320">
        <v>3</v>
      </c>
      <c r="H10" s="321">
        <v>0.25</v>
      </c>
      <c r="J10" s="320">
        <v>3</v>
      </c>
      <c r="K10" s="321">
        <v>0.25</v>
      </c>
    </row>
    <row r="11" spans="1:11" x14ac:dyDescent="0.4">
      <c r="A11" s="4" t="s">
        <v>79</v>
      </c>
      <c r="B11" s="5" t="s">
        <v>80</v>
      </c>
      <c r="C11" s="9" t="s">
        <v>32</v>
      </c>
      <c r="D11" s="5">
        <v>2</v>
      </c>
      <c r="E11" s="4">
        <v>0.16700000000000001</v>
      </c>
      <c r="G11" s="320">
        <v>2</v>
      </c>
      <c r="H11" s="321">
        <v>0.16700000000000001</v>
      </c>
      <c r="J11" s="320">
        <v>2</v>
      </c>
      <c r="K11" s="321">
        <v>0.16700000000000001</v>
      </c>
    </row>
    <row r="12" spans="1:11" x14ac:dyDescent="0.4">
      <c r="A12" s="4" t="s">
        <v>81</v>
      </c>
      <c r="B12" s="5" t="s">
        <v>82</v>
      </c>
      <c r="C12" s="9" t="s">
        <v>32</v>
      </c>
      <c r="D12" s="5">
        <v>1</v>
      </c>
      <c r="E12" s="4">
        <v>8.3000000000000004E-2</v>
      </c>
      <c r="G12" s="320">
        <v>1</v>
      </c>
      <c r="H12" s="321">
        <v>8.3000000000000004E-2</v>
      </c>
      <c r="J12" s="320">
        <v>1</v>
      </c>
      <c r="K12" s="321">
        <v>8.3000000000000004E-2</v>
      </c>
    </row>
    <row r="14" spans="1:11" ht="25.75" x14ac:dyDescent="0.4">
      <c r="A14" s="3" t="s">
        <v>63</v>
      </c>
      <c r="B14" s="3" t="s">
        <v>28</v>
      </c>
      <c r="C14" s="3" t="s">
        <v>92</v>
      </c>
      <c r="D14" s="318" t="s">
        <v>494</v>
      </c>
      <c r="E14" s="319">
        <f>365/7</f>
        <v>52.142857142857146</v>
      </c>
    </row>
    <row r="15" spans="1:11" x14ac:dyDescent="0.4">
      <c r="A15" s="7" t="s">
        <v>93</v>
      </c>
      <c r="B15" s="8">
        <v>7</v>
      </c>
      <c r="C15" s="8">
        <v>1</v>
      </c>
    </row>
    <row r="16" spans="1:11" x14ac:dyDescent="0.4">
      <c r="A16" s="7" t="s">
        <v>94</v>
      </c>
      <c r="B16" s="8">
        <v>6</v>
      </c>
      <c r="C16" s="8">
        <v>0.88</v>
      </c>
    </row>
    <row r="17" spans="1:3" x14ac:dyDescent="0.4">
      <c r="A17" s="7" t="s">
        <v>95</v>
      </c>
      <c r="B17" s="8">
        <v>5</v>
      </c>
      <c r="C17" s="8">
        <v>0.77</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U51"/>
  <sheetViews>
    <sheetView showGridLines="0" zoomScaleNormal="100" workbookViewId="0">
      <selection activeCell="D30" sqref="D30"/>
    </sheetView>
  </sheetViews>
  <sheetFormatPr defaultColWidth="8.921875" defaultRowHeight="10.75" x14ac:dyDescent="0.3"/>
  <cols>
    <col min="1" max="1" width="1.4609375" style="11" customWidth="1"/>
    <col min="2" max="2" width="14.4609375" style="11" customWidth="1"/>
    <col min="3" max="3" width="61.53515625" style="11" customWidth="1"/>
    <col min="4" max="5" width="19.61328125" style="11" customWidth="1"/>
    <col min="6" max="6" width="16.15234375" style="12" customWidth="1"/>
    <col min="7" max="22" width="17.3828125" style="11" customWidth="1"/>
    <col min="23" max="16384" width="8.921875" style="11"/>
  </cols>
  <sheetData>
    <row r="2" spans="2:21" ht="34.75" customHeight="1" x14ac:dyDescent="0.3">
      <c r="B2" s="18" t="s">
        <v>0</v>
      </c>
      <c r="C2" s="103">
        <f>+'Istruzioni per la compilazione'!B2</f>
        <v>0</v>
      </c>
      <c r="D2" s="15"/>
    </row>
    <row r="3" spans="2:21" ht="31.3" customHeight="1" thickBot="1" x14ac:dyDescent="0.35">
      <c r="B3" s="288" t="s">
        <v>271</v>
      </c>
    </row>
    <row r="4" spans="2:21" ht="32.6" thickBot="1" x14ac:dyDescent="0.35">
      <c r="B4" s="83" t="s">
        <v>120</v>
      </c>
      <c r="C4" s="70" t="s">
        <v>121</v>
      </c>
      <c r="D4" s="70" t="s">
        <v>203</v>
      </c>
      <c r="E4" s="70" t="s">
        <v>206</v>
      </c>
      <c r="F4" s="70" t="s">
        <v>207</v>
      </c>
      <c r="G4" s="70" t="s">
        <v>53</v>
      </c>
      <c r="H4" s="70" t="s">
        <v>205</v>
      </c>
      <c r="I4" s="70" t="s">
        <v>55</v>
      </c>
      <c r="J4" s="70" t="s">
        <v>56</v>
      </c>
      <c r="K4" s="70" t="s">
        <v>57</v>
      </c>
      <c r="L4" s="70" t="s">
        <v>208</v>
      </c>
      <c r="M4" s="70" t="s">
        <v>58</v>
      </c>
      <c r="N4" s="70" t="s">
        <v>455</v>
      </c>
      <c r="O4" s="70" t="s">
        <v>456</v>
      </c>
      <c r="P4" s="70" t="s">
        <v>59</v>
      </c>
      <c r="Q4" s="70" t="s">
        <v>83</v>
      </c>
      <c r="R4" s="70" t="s">
        <v>84</v>
      </c>
      <c r="S4" s="70" t="s">
        <v>85</v>
      </c>
      <c r="T4" s="70" t="s">
        <v>86</v>
      </c>
      <c r="U4" s="71" t="s">
        <v>87</v>
      </c>
    </row>
    <row r="5" spans="2:21" ht="21.45" x14ac:dyDescent="0.3">
      <c r="B5" s="354" t="s">
        <v>142</v>
      </c>
      <c r="C5" s="121" t="s">
        <v>112</v>
      </c>
      <c r="D5" s="182"/>
      <c r="E5" s="179"/>
      <c r="F5" s="287">
        <v>0.47199999999999998</v>
      </c>
      <c r="G5" s="499"/>
      <c r="H5" s="382">
        <f>F5*(1-$G$5)</f>
        <v>0.47199999999999998</v>
      </c>
      <c r="I5" s="250">
        <f>+E5*D5*H5</f>
        <v>0</v>
      </c>
      <c r="J5" s="250">
        <f t="shared" ref="J5:J49" si="0">+I5*12</f>
        <v>0</v>
      </c>
      <c r="K5" s="250">
        <f>+I5*'Istruzioni per la compilazione'!$B$3</f>
        <v>0</v>
      </c>
      <c r="L5" s="159"/>
      <c r="M5" s="159"/>
      <c r="N5" s="159"/>
      <c r="O5" s="159"/>
      <c r="P5" s="159"/>
      <c r="Q5" s="132" t="str">
        <f>IFERROR(D5*E5/L5,"resa mancante")</f>
        <v>resa mancante</v>
      </c>
      <c r="R5" s="132" t="str">
        <f t="shared" ref="R5:R49" si="1">+IFERROR(Q5*12,"resa mancante")</f>
        <v>resa mancante</v>
      </c>
      <c r="S5" s="132" t="str">
        <f>+IFERROR(Q5*'Istruzioni per la compilazione'!$B$3,"resa mancante")</f>
        <v>resa mancante</v>
      </c>
      <c r="T5" s="184" t="str">
        <f t="shared" ref="T5" si="2">+IFERROR(R5*P5,"resa mancante")</f>
        <v>resa mancante</v>
      </c>
      <c r="U5" s="185" t="str">
        <f t="shared" ref="U5" si="3">+IFERROR(S5*P5,"resa mancante")</f>
        <v>resa mancante</v>
      </c>
    </row>
    <row r="6" spans="2:21" ht="32.15" x14ac:dyDescent="0.3">
      <c r="B6" s="355" t="s">
        <v>143</v>
      </c>
      <c r="C6" s="119" t="s">
        <v>23</v>
      </c>
      <c r="D6" s="181"/>
      <c r="E6" s="157"/>
      <c r="F6" s="251">
        <v>1.0609999999999999</v>
      </c>
      <c r="G6" s="500"/>
      <c r="H6" s="383">
        <f t="shared" ref="H6:H49" si="4">F6*(1-$G$5)</f>
        <v>1.0609999999999999</v>
      </c>
      <c r="I6" s="251">
        <f t="shared" ref="I6:I49" si="5">+E6*D6*H6</f>
        <v>0</v>
      </c>
      <c r="J6" s="251">
        <f t="shared" si="0"/>
        <v>0</v>
      </c>
      <c r="K6" s="251">
        <f>+I6*'Istruzioni per la compilazione'!$B$3</f>
        <v>0</v>
      </c>
      <c r="L6" s="160"/>
      <c r="M6" s="160"/>
      <c r="N6" s="160"/>
      <c r="O6" s="160"/>
      <c r="P6" s="160"/>
      <c r="Q6" s="134" t="str">
        <f t="shared" ref="Q6:Q49" si="6">IFERROR(D6*E6/L6,"resa mancante")</f>
        <v>resa mancante</v>
      </c>
      <c r="R6" s="134" t="str">
        <f t="shared" si="1"/>
        <v>resa mancante</v>
      </c>
      <c r="S6" s="134" t="str">
        <f>+IFERROR(Q6*'Istruzioni per la compilazione'!$B$3,"resa mancante")</f>
        <v>resa mancante</v>
      </c>
      <c r="T6" s="162" t="str">
        <f t="shared" ref="T6:T49" si="7">+IFERROR(R6*P6,"resa mancante")</f>
        <v>resa mancante</v>
      </c>
      <c r="U6" s="172" t="str">
        <f t="shared" ref="U6:U49" si="8">+IFERROR(S6*P6,"resa mancante")</f>
        <v>resa mancante</v>
      </c>
    </row>
    <row r="7" spans="2:21" x14ac:dyDescent="0.3">
      <c r="B7" s="355" t="s">
        <v>144</v>
      </c>
      <c r="C7" s="119" t="s">
        <v>145</v>
      </c>
      <c r="D7" s="181"/>
      <c r="E7" s="157"/>
      <c r="F7" s="251">
        <v>0.17899999999999999</v>
      </c>
      <c r="G7" s="500"/>
      <c r="H7" s="383">
        <f t="shared" si="4"/>
        <v>0.17899999999999999</v>
      </c>
      <c r="I7" s="251">
        <f t="shared" ref="I7:I32" si="9">+E7*D7*H7</f>
        <v>0</v>
      </c>
      <c r="J7" s="251">
        <f t="shared" ref="J7:J32" si="10">+I7*12</f>
        <v>0</v>
      </c>
      <c r="K7" s="251">
        <f>+I7*'Istruzioni per la compilazione'!$B$3</f>
        <v>0</v>
      </c>
      <c r="L7" s="160"/>
      <c r="M7" s="160"/>
      <c r="N7" s="160"/>
      <c r="O7" s="160"/>
      <c r="P7" s="160"/>
      <c r="Q7" s="134" t="str">
        <f t="shared" si="6"/>
        <v>resa mancante</v>
      </c>
      <c r="R7" s="134" t="str">
        <f t="shared" si="1"/>
        <v>resa mancante</v>
      </c>
      <c r="S7" s="134" t="str">
        <f>+IFERROR(Q7*'Istruzioni per la compilazione'!$B$3,"resa mancante")</f>
        <v>resa mancante</v>
      </c>
      <c r="T7" s="162" t="str">
        <f t="shared" si="7"/>
        <v>resa mancante</v>
      </c>
      <c r="U7" s="172" t="str">
        <f t="shared" si="8"/>
        <v>resa mancante</v>
      </c>
    </row>
    <row r="8" spans="2:21" x14ac:dyDescent="0.3">
      <c r="B8" s="355" t="s">
        <v>146</v>
      </c>
      <c r="C8" s="119" t="s">
        <v>119</v>
      </c>
      <c r="D8" s="181"/>
      <c r="E8" s="157"/>
      <c r="F8" s="251">
        <v>0.125</v>
      </c>
      <c r="G8" s="500"/>
      <c r="H8" s="383">
        <f t="shared" si="4"/>
        <v>0.125</v>
      </c>
      <c r="I8" s="251">
        <f t="shared" si="9"/>
        <v>0</v>
      </c>
      <c r="J8" s="251">
        <f t="shared" si="10"/>
        <v>0</v>
      </c>
      <c r="K8" s="251">
        <f>+I8*'Istruzioni per la compilazione'!$B$3</f>
        <v>0</v>
      </c>
      <c r="L8" s="160"/>
      <c r="M8" s="160"/>
      <c r="N8" s="160"/>
      <c r="O8" s="160"/>
      <c r="P8" s="160"/>
      <c r="Q8" s="134" t="str">
        <f t="shared" si="6"/>
        <v>resa mancante</v>
      </c>
      <c r="R8" s="134" t="str">
        <f t="shared" si="1"/>
        <v>resa mancante</v>
      </c>
      <c r="S8" s="134" t="str">
        <f>+IFERROR(Q8*'Istruzioni per la compilazione'!$B$3,"resa mancante")</f>
        <v>resa mancante</v>
      </c>
      <c r="T8" s="162" t="str">
        <f t="shared" si="7"/>
        <v>resa mancante</v>
      </c>
      <c r="U8" s="172" t="str">
        <f t="shared" si="8"/>
        <v>resa mancante</v>
      </c>
    </row>
    <row r="9" spans="2:21" ht="21.45" x14ac:dyDescent="0.3">
      <c r="B9" s="355" t="s">
        <v>147</v>
      </c>
      <c r="C9" s="119" t="s">
        <v>148</v>
      </c>
      <c r="D9" s="181"/>
      <c r="E9" s="157"/>
      <c r="F9" s="251">
        <v>2.653</v>
      </c>
      <c r="G9" s="500"/>
      <c r="H9" s="383">
        <f t="shared" si="4"/>
        <v>2.653</v>
      </c>
      <c r="I9" s="251">
        <f t="shared" si="9"/>
        <v>0</v>
      </c>
      <c r="J9" s="251">
        <f t="shared" si="10"/>
        <v>0</v>
      </c>
      <c r="K9" s="251">
        <f>+I9*'Istruzioni per la compilazione'!$B$3</f>
        <v>0</v>
      </c>
      <c r="L9" s="160"/>
      <c r="M9" s="160"/>
      <c r="N9" s="160"/>
      <c r="O9" s="160"/>
      <c r="P9" s="160"/>
      <c r="Q9" s="134" t="str">
        <f t="shared" si="6"/>
        <v>resa mancante</v>
      </c>
      <c r="R9" s="134" t="str">
        <f t="shared" si="1"/>
        <v>resa mancante</v>
      </c>
      <c r="S9" s="134" t="str">
        <f>+IFERROR(Q9*'Istruzioni per la compilazione'!$B$3,"resa mancante")</f>
        <v>resa mancante</v>
      </c>
      <c r="T9" s="162" t="str">
        <f t="shared" si="7"/>
        <v>resa mancante</v>
      </c>
      <c r="U9" s="172" t="str">
        <f t="shared" si="8"/>
        <v>resa mancante</v>
      </c>
    </row>
    <row r="10" spans="2:21" x14ac:dyDescent="0.3">
      <c r="B10" s="355" t="s">
        <v>149</v>
      </c>
      <c r="C10" s="119" t="s">
        <v>111</v>
      </c>
      <c r="D10" s="181"/>
      <c r="E10" s="157"/>
      <c r="F10" s="251">
        <v>0.442</v>
      </c>
      <c r="G10" s="500"/>
      <c r="H10" s="383">
        <f t="shared" si="4"/>
        <v>0.442</v>
      </c>
      <c r="I10" s="251">
        <f t="shared" si="9"/>
        <v>0</v>
      </c>
      <c r="J10" s="251">
        <f t="shared" si="10"/>
        <v>0</v>
      </c>
      <c r="K10" s="251">
        <f>+I10*'Istruzioni per la compilazione'!$B$3</f>
        <v>0</v>
      </c>
      <c r="L10" s="160"/>
      <c r="M10" s="160"/>
      <c r="N10" s="160"/>
      <c r="O10" s="160"/>
      <c r="P10" s="160"/>
      <c r="Q10" s="134" t="str">
        <f t="shared" si="6"/>
        <v>resa mancante</v>
      </c>
      <c r="R10" s="134" t="str">
        <f t="shared" si="1"/>
        <v>resa mancante</v>
      </c>
      <c r="S10" s="134" t="str">
        <f>+IFERROR(Q10*'Istruzioni per la compilazione'!$B$3,"resa mancante")</f>
        <v>resa mancante</v>
      </c>
      <c r="T10" s="162" t="str">
        <f t="shared" si="7"/>
        <v>resa mancante</v>
      </c>
      <c r="U10" s="172" t="str">
        <f t="shared" si="8"/>
        <v>resa mancante</v>
      </c>
    </row>
    <row r="11" spans="2:21" ht="21.45" x14ac:dyDescent="0.3">
      <c r="B11" s="355" t="s">
        <v>150</v>
      </c>
      <c r="C11" s="119" t="s">
        <v>115</v>
      </c>
      <c r="D11" s="181"/>
      <c r="E11" s="157"/>
      <c r="F11" s="251">
        <v>1.179</v>
      </c>
      <c r="G11" s="500"/>
      <c r="H11" s="383">
        <f t="shared" si="4"/>
        <v>1.179</v>
      </c>
      <c r="I11" s="251">
        <f t="shared" si="9"/>
        <v>0</v>
      </c>
      <c r="J11" s="251">
        <f t="shared" si="10"/>
        <v>0</v>
      </c>
      <c r="K11" s="251">
        <f>+I11*'Istruzioni per la compilazione'!$B$3</f>
        <v>0</v>
      </c>
      <c r="L11" s="160"/>
      <c r="M11" s="160"/>
      <c r="N11" s="160"/>
      <c r="O11" s="160"/>
      <c r="P11" s="160"/>
      <c r="Q11" s="134" t="str">
        <f t="shared" si="6"/>
        <v>resa mancante</v>
      </c>
      <c r="R11" s="134" t="str">
        <f t="shared" si="1"/>
        <v>resa mancante</v>
      </c>
      <c r="S11" s="134" t="str">
        <f>+IFERROR(Q11*'Istruzioni per la compilazione'!$B$3,"resa mancante")</f>
        <v>resa mancante</v>
      </c>
      <c r="T11" s="162" t="str">
        <f t="shared" si="7"/>
        <v>resa mancante</v>
      </c>
      <c r="U11" s="172" t="str">
        <f t="shared" si="8"/>
        <v>resa mancante</v>
      </c>
    </row>
    <row r="12" spans="2:21" x14ac:dyDescent="0.3">
      <c r="B12" s="355" t="s">
        <v>151</v>
      </c>
      <c r="C12" s="119" t="s">
        <v>10</v>
      </c>
      <c r="D12" s="181"/>
      <c r="E12" s="157"/>
      <c r="F12" s="251">
        <v>0.84899999999999998</v>
      </c>
      <c r="G12" s="500"/>
      <c r="H12" s="383">
        <f t="shared" si="4"/>
        <v>0.84899999999999998</v>
      </c>
      <c r="I12" s="251">
        <f t="shared" si="9"/>
        <v>0</v>
      </c>
      <c r="J12" s="251">
        <f t="shared" si="10"/>
        <v>0</v>
      </c>
      <c r="K12" s="251">
        <f>+I12*'Istruzioni per la compilazione'!$B$3</f>
        <v>0</v>
      </c>
      <c r="L12" s="160"/>
      <c r="M12" s="160"/>
      <c r="N12" s="160"/>
      <c r="O12" s="160"/>
      <c r="P12" s="160"/>
      <c r="Q12" s="134" t="str">
        <f t="shared" si="6"/>
        <v>resa mancante</v>
      </c>
      <c r="R12" s="134" t="str">
        <f t="shared" si="1"/>
        <v>resa mancante</v>
      </c>
      <c r="S12" s="134" t="str">
        <f>+IFERROR(Q12*'Istruzioni per la compilazione'!$B$3,"resa mancante")</f>
        <v>resa mancante</v>
      </c>
      <c r="T12" s="162" t="str">
        <f t="shared" si="7"/>
        <v>resa mancante</v>
      </c>
      <c r="U12" s="172" t="str">
        <f t="shared" si="8"/>
        <v>resa mancante</v>
      </c>
    </row>
    <row r="13" spans="2:21" x14ac:dyDescent="0.3">
      <c r="B13" s="355" t="s">
        <v>152</v>
      </c>
      <c r="C13" s="119" t="s">
        <v>41</v>
      </c>
      <c r="D13" s="181"/>
      <c r="E13" s="157"/>
      <c r="F13" s="251">
        <v>0.193</v>
      </c>
      <c r="G13" s="500"/>
      <c r="H13" s="383">
        <f t="shared" si="4"/>
        <v>0.193</v>
      </c>
      <c r="I13" s="251">
        <f t="shared" si="9"/>
        <v>0</v>
      </c>
      <c r="J13" s="251">
        <f t="shared" si="10"/>
        <v>0</v>
      </c>
      <c r="K13" s="251">
        <f>+I13*'Istruzioni per la compilazione'!$B$3</f>
        <v>0</v>
      </c>
      <c r="L13" s="160"/>
      <c r="M13" s="160"/>
      <c r="N13" s="160"/>
      <c r="O13" s="160"/>
      <c r="P13" s="160"/>
      <c r="Q13" s="134" t="str">
        <f t="shared" si="6"/>
        <v>resa mancante</v>
      </c>
      <c r="R13" s="134" t="str">
        <f t="shared" si="1"/>
        <v>resa mancante</v>
      </c>
      <c r="S13" s="134" t="str">
        <f>+IFERROR(Q13*'Istruzioni per la compilazione'!$B$3,"resa mancante")</f>
        <v>resa mancante</v>
      </c>
      <c r="T13" s="162" t="str">
        <f t="shared" si="7"/>
        <v>resa mancante</v>
      </c>
      <c r="U13" s="172" t="str">
        <f t="shared" si="8"/>
        <v>resa mancante</v>
      </c>
    </row>
    <row r="14" spans="2:21" ht="32.15" x14ac:dyDescent="0.3">
      <c r="B14" s="355" t="s">
        <v>153</v>
      </c>
      <c r="C14" s="119" t="s">
        <v>48</v>
      </c>
      <c r="D14" s="181"/>
      <c r="E14" s="157"/>
      <c r="F14" s="251">
        <v>0.35399999999999998</v>
      </c>
      <c r="G14" s="500"/>
      <c r="H14" s="383">
        <f t="shared" si="4"/>
        <v>0.35399999999999998</v>
      </c>
      <c r="I14" s="251">
        <f t="shared" si="9"/>
        <v>0</v>
      </c>
      <c r="J14" s="251">
        <f t="shared" si="10"/>
        <v>0</v>
      </c>
      <c r="K14" s="251">
        <f>+I14*'Istruzioni per la compilazione'!$B$3</f>
        <v>0</v>
      </c>
      <c r="L14" s="160"/>
      <c r="M14" s="160"/>
      <c r="N14" s="160"/>
      <c r="O14" s="160"/>
      <c r="P14" s="160"/>
      <c r="Q14" s="134" t="str">
        <f t="shared" si="6"/>
        <v>resa mancante</v>
      </c>
      <c r="R14" s="134" t="str">
        <f t="shared" si="1"/>
        <v>resa mancante</v>
      </c>
      <c r="S14" s="134" t="str">
        <f>+IFERROR(Q14*'Istruzioni per la compilazione'!$B$3,"resa mancante")</f>
        <v>resa mancante</v>
      </c>
      <c r="T14" s="162" t="str">
        <f t="shared" si="7"/>
        <v>resa mancante</v>
      </c>
      <c r="U14" s="172" t="str">
        <f t="shared" si="8"/>
        <v>resa mancante</v>
      </c>
    </row>
    <row r="15" spans="2:21" ht="21.45" x14ac:dyDescent="0.3">
      <c r="B15" s="355" t="s">
        <v>154</v>
      </c>
      <c r="C15" s="119" t="s">
        <v>113</v>
      </c>
      <c r="D15" s="181"/>
      <c r="E15" s="157"/>
      <c r="F15" s="251">
        <v>1.179</v>
      </c>
      <c r="G15" s="500"/>
      <c r="H15" s="383">
        <f t="shared" si="4"/>
        <v>1.179</v>
      </c>
      <c r="I15" s="251">
        <f t="shared" si="9"/>
        <v>0</v>
      </c>
      <c r="J15" s="251">
        <f t="shared" si="10"/>
        <v>0</v>
      </c>
      <c r="K15" s="251">
        <f>+I15*'Istruzioni per la compilazione'!$B$3</f>
        <v>0</v>
      </c>
      <c r="L15" s="160"/>
      <c r="M15" s="160"/>
      <c r="N15" s="160"/>
      <c r="O15" s="160"/>
      <c r="P15" s="160"/>
      <c r="Q15" s="134" t="str">
        <f t="shared" si="6"/>
        <v>resa mancante</v>
      </c>
      <c r="R15" s="134" t="str">
        <f t="shared" si="1"/>
        <v>resa mancante</v>
      </c>
      <c r="S15" s="134" t="str">
        <f>+IFERROR(Q15*'Istruzioni per la compilazione'!$B$3,"resa mancante")</f>
        <v>resa mancante</v>
      </c>
      <c r="T15" s="162" t="str">
        <f t="shared" si="7"/>
        <v>resa mancante</v>
      </c>
      <c r="U15" s="172" t="str">
        <f t="shared" si="8"/>
        <v>resa mancante</v>
      </c>
    </row>
    <row r="16" spans="2:21" x14ac:dyDescent="0.3">
      <c r="B16" s="355" t="s">
        <v>155</v>
      </c>
      <c r="C16" s="119" t="s">
        <v>156</v>
      </c>
      <c r="D16" s="181"/>
      <c r="E16" s="157"/>
      <c r="F16" s="251">
        <v>0.85699999999999998</v>
      </c>
      <c r="G16" s="500"/>
      <c r="H16" s="383">
        <f t="shared" si="4"/>
        <v>0.85699999999999998</v>
      </c>
      <c r="I16" s="251">
        <f t="shared" si="9"/>
        <v>0</v>
      </c>
      <c r="J16" s="251">
        <f t="shared" si="10"/>
        <v>0</v>
      </c>
      <c r="K16" s="251">
        <f>+I16*'Istruzioni per la compilazione'!$B$3</f>
        <v>0</v>
      </c>
      <c r="L16" s="160"/>
      <c r="M16" s="160"/>
      <c r="N16" s="160"/>
      <c r="O16" s="160"/>
      <c r="P16" s="160"/>
      <c r="Q16" s="134" t="str">
        <f t="shared" ref="Q16:Q33" si="11">IFERROR(D16*E16/L16,"resa mancante")</f>
        <v>resa mancante</v>
      </c>
      <c r="R16" s="134" t="str">
        <f t="shared" ref="R16:R33" si="12">+IFERROR(Q16*12,"resa mancante")</f>
        <v>resa mancante</v>
      </c>
      <c r="S16" s="134" t="str">
        <f>+IFERROR(Q16*'Istruzioni per la compilazione'!$B$3,"resa mancante")</f>
        <v>resa mancante</v>
      </c>
      <c r="T16" s="162" t="str">
        <f t="shared" ref="T16:T33" si="13">+IFERROR(R16*P16,"resa mancante")</f>
        <v>resa mancante</v>
      </c>
      <c r="U16" s="172" t="str">
        <f t="shared" ref="U16:U33" si="14">+IFERROR(S16*P16,"resa mancante")</f>
        <v>resa mancante</v>
      </c>
    </row>
    <row r="17" spans="2:21" x14ac:dyDescent="0.3">
      <c r="B17" s="355" t="s">
        <v>157</v>
      </c>
      <c r="C17" s="119" t="s">
        <v>158</v>
      </c>
      <c r="D17" s="181"/>
      <c r="E17" s="157"/>
      <c r="F17" s="251">
        <v>0.71499999999999997</v>
      </c>
      <c r="G17" s="500"/>
      <c r="H17" s="383">
        <f t="shared" si="4"/>
        <v>0.71499999999999997</v>
      </c>
      <c r="I17" s="251">
        <f t="shared" si="9"/>
        <v>0</v>
      </c>
      <c r="J17" s="251">
        <f t="shared" si="10"/>
        <v>0</v>
      </c>
      <c r="K17" s="251">
        <f>+I17*'Istruzioni per la compilazione'!$B$3</f>
        <v>0</v>
      </c>
      <c r="L17" s="160"/>
      <c r="M17" s="160"/>
      <c r="N17" s="160"/>
      <c r="O17" s="160"/>
      <c r="P17" s="160"/>
      <c r="Q17" s="134" t="str">
        <f t="shared" si="11"/>
        <v>resa mancante</v>
      </c>
      <c r="R17" s="134" t="str">
        <f t="shared" si="12"/>
        <v>resa mancante</v>
      </c>
      <c r="S17" s="134" t="str">
        <f>+IFERROR(Q17*'Istruzioni per la compilazione'!$B$3,"resa mancante")</f>
        <v>resa mancante</v>
      </c>
      <c r="T17" s="162" t="str">
        <f t="shared" si="13"/>
        <v>resa mancante</v>
      </c>
      <c r="U17" s="172" t="str">
        <f t="shared" si="14"/>
        <v>resa mancante</v>
      </c>
    </row>
    <row r="18" spans="2:21" x14ac:dyDescent="0.3">
      <c r="B18" s="355" t="s">
        <v>159</v>
      </c>
      <c r="C18" s="119" t="s">
        <v>160</v>
      </c>
      <c r="D18" s="181"/>
      <c r="E18" s="157"/>
      <c r="F18" s="251">
        <v>0.71499999999999997</v>
      </c>
      <c r="G18" s="500"/>
      <c r="H18" s="383">
        <f t="shared" si="4"/>
        <v>0.71499999999999997</v>
      </c>
      <c r="I18" s="251">
        <f t="shared" si="9"/>
        <v>0</v>
      </c>
      <c r="J18" s="251">
        <f t="shared" si="10"/>
        <v>0</v>
      </c>
      <c r="K18" s="251">
        <f>+I18*'Istruzioni per la compilazione'!$B$3</f>
        <v>0</v>
      </c>
      <c r="L18" s="160"/>
      <c r="M18" s="160"/>
      <c r="N18" s="160"/>
      <c r="O18" s="160"/>
      <c r="P18" s="160"/>
      <c r="Q18" s="134" t="str">
        <f t="shared" si="11"/>
        <v>resa mancante</v>
      </c>
      <c r="R18" s="134" t="str">
        <f t="shared" si="12"/>
        <v>resa mancante</v>
      </c>
      <c r="S18" s="134" t="str">
        <f>+IFERROR(Q18*'Istruzioni per la compilazione'!$B$3,"resa mancante")</f>
        <v>resa mancante</v>
      </c>
      <c r="T18" s="162" t="str">
        <f t="shared" si="13"/>
        <v>resa mancante</v>
      </c>
      <c r="U18" s="172" t="str">
        <f t="shared" si="14"/>
        <v>resa mancante</v>
      </c>
    </row>
    <row r="19" spans="2:21" ht="21.45" x14ac:dyDescent="0.3">
      <c r="B19" s="355" t="s">
        <v>161</v>
      </c>
      <c r="C19" s="119" t="s">
        <v>49</v>
      </c>
      <c r="D19" s="181"/>
      <c r="E19" s="157"/>
      <c r="F19" s="251">
        <v>0.42499999999999999</v>
      </c>
      <c r="G19" s="500"/>
      <c r="H19" s="383">
        <f t="shared" si="4"/>
        <v>0.42499999999999999</v>
      </c>
      <c r="I19" s="251">
        <f t="shared" si="9"/>
        <v>0</v>
      </c>
      <c r="J19" s="251">
        <f t="shared" si="10"/>
        <v>0</v>
      </c>
      <c r="K19" s="251">
        <f>+I19*'Istruzioni per la compilazione'!$B$3</f>
        <v>0</v>
      </c>
      <c r="L19" s="160"/>
      <c r="M19" s="160"/>
      <c r="N19" s="160"/>
      <c r="O19" s="160"/>
      <c r="P19" s="160"/>
      <c r="Q19" s="134" t="str">
        <f t="shared" si="11"/>
        <v>resa mancante</v>
      </c>
      <c r="R19" s="134" t="str">
        <f t="shared" si="12"/>
        <v>resa mancante</v>
      </c>
      <c r="S19" s="134" t="str">
        <f>+IFERROR(Q19*'Istruzioni per la compilazione'!$B$3,"resa mancante")</f>
        <v>resa mancante</v>
      </c>
      <c r="T19" s="162" t="str">
        <f t="shared" si="13"/>
        <v>resa mancante</v>
      </c>
      <c r="U19" s="172" t="str">
        <f t="shared" si="14"/>
        <v>resa mancante</v>
      </c>
    </row>
    <row r="20" spans="2:21" x14ac:dyDescent="0.3">
      <c r="B20" s="355" t="s">
        <v>162</v>
      </c>
      <c r="C20" s="119" t="s">
        <v>37</v>
      </c>
      <c r="D20" s="181"/>
      <c r="E20" s="157"/>
      <c r="F20" s="251">
        <v>0.88400000000000001</v>
      </c>
      <c r="G20" s="500"/>
      <c r="H20" s="383">
        <f t="shared" si="4"/>
        <v>0.88400000000000001</v>
      </c>
      <c r="I20" s="251">
        <f t="shared" si="9"/>
        <v>0</v>
      </c>
      <c r="J20" s="251">
        <f t="shared" si="10"/>
        <v>0</v>
      </c>
      <c r="K20" s="251">
        <f>+I20*'Istruzioni per la compilazione'!$B$3</f>
        <v>0</v>
      </c>
      <c r="L20" s="160"/>
      <c r="M20" s="160"/>
      <c r="N20" s="160"/>
      <c r="O20" s="160"/>
      <c r="P20" s="160"/>
      <c r="Q20" s="134" t="str">
        <f t="shared" si="11"/>
        <v>resa mancante</v>
      </c>
      <c r="R20" s="134" t="str">
        <f t="shared" si="12"/>
        <v>resa mancante</v>
      </c>
      <c r="S20" s="134" t="str">
        <f>+IFERROR(Q20*'Istruzioni per la compilazione'!$B$3,"resa mancante")</f>
        <v>resa mancante</v>
      </c>
      <c r="T20" s="162" t="str">
        <f t="shared" si="13"/>
        <v>resa mancante</v>
      </c>
      <c r="U20" s="172" t="str">
        <f t="shared" si="14"/>
        <v>resa mancante</v>
      </c>
    </row>
    <row r="21" spans="2:21" x14ac:dyDescent="0.3">
      <c r="B21" s="355" t="s">
        <v>163</v>
      </c>
      <c r="C21" s="119" t="s">
        <v>164</v>
      </c>
      <c r="D21" s="181"/>
      <c r="E21" s="157"/>
      <c r="F21" s="251">
        <v>1.0720000000000001</v>
      </c>
      <c r="G21" s="500"/>
      <c r="H21" s="383">
        <f t="shared" si="4"/>
        <v>1.0720000000000001</v>
      </c>
      <c r="I21" s="251">
        <f t="shared" si="9"/>
        <v>0</v>
      </c>
      <c r="J21" s="251">
        <f t="shared" si="10"/>
        <v>0</v>
      </c>
      <c r="K21" s="251">
        <f>+I21*'Istruzioni per la compilazione'!$B$3</f>
        <v>0</v>
      </c>
      <c r="L21" s="160"/>
      <c r="M21" s="160"/>
      <c r="N21" s="160"/>
      <c r="O21" s="160"/>
      <c r="P21" s="160"/>
      <c r="Q21" s="134" t="str">
        <f t="shared" si="11"/>
        <v>resa mancante</v>
      </c>
      <c r="R21" s="134" t="str">
        <f t="shared" si="12"/>
        <v>resa mancante</v>
      </c>
      <c r="S21" s="134" t="str">
        <f>+IFERROR(Q21*'Istruzioni per la compilazione'!$B$3,"resa mancante")</f>
        <v>resa mancante</v>
      </c>
      <c r="T21" s="162" t="str">
        <f t="shared" si="13"/>
        <v>resa mancante</v>
      </c>
      <c r="U21" s="172" t="str">
        <f t="shared" si="14"/>
        <v>resa mancante</v>
      </c>
    </row>
    <row r="22" spans="2:21" x14ac:dyDescent="0.3">
      <c r="B22" s="355" t="s">
        <v>165</v>
      </c>
      <c r="C22" s="119" t="s">
        <v>166</v>
      </c>
      <c r="D22" s="181"/>
      <c r="E22" s="157"/>
      <c r="F22" s="251">
        <v>2.68</v>
      </c>
      <c r="G22" s="500"/>
      <c r="H22" s="383">
        <f t="shared" si="4"/>
        <v>2.68</v>
      </c>
      <c r="I22" s="251">
        <f t="shared" si="9"/>
        <v>0</v>
      </c>
      <c r="J22" s="251">
        <f t="shared" si="10"/>
        <v>0</v>
      </c>
      <c r="K22" s="251">
        <f>+I22*'Istruzioni per la compilazione'!$B$3</f>
        <v>0</v>
      </c>
      <c r="L22" s="160"/>
      <c r="M22" s="160"/>
      <c r="N22" s="160"/>
      <c r="O22" s="160"/>
      <c r="P22" s="160"/>
      <c r="Q22" s="134" t="str">
        <f t="shared" si="11"/>
        <v>resa mancante</v>
      </c>
      <c r="R22" s="134" t="str">
        <f t="shared" si="12"/>
        <v>resa mancante</v>
      </c>
      <c r="S22" s="134" t="str">
        <f>+IFERROR(Q22*'Istruzioni per la compilazione'!$B$3,"resa mancante")</f>
        <v>resa mancante</v>
      </c>
      <c r="T22" s="162" t="str">
        <f t="shared" si="13"/>
        <v>resa mancante</v>
      </c>
      <c r="U22" s="172" t="str">
        <f t="shared" si="14"/>
        <v>resa mancante</v>
      </c>
    </row>
    <row r="23" spans="2:21" ht="21.45" x14ac:dyDescent="0.3">
      <c r="B23" s="355" t="s">
        <v>167</v>
      </c>
      <c r="C23" s="119" t="s">
        <v>34</v>
      </c>
      <c r="D23" s="181"/>
      <c r="E23" s="157"/>
      <c r="F23" s="251">
        <v>0.47199999999999998</v>
      </c>
      <c r="G23" s="500"/>
      <c r="H23" s="383">
        <f t="shared" si="4"/>
        <v>0.47199999999999998</v>
      </c>
      <c r="I23" s="251">
        <f t="shared" si="9"/>
        <v>0</v>
      </c>
      <c r="J23" s="251">
        <f t="shared" si="10"/>
        <v>0</v>
      </c>
      <c r="K23" s="251">
        <f>+I23*'Istruzioni per la compilazione'!$B$3</f>
        <v>0</v>
      </c>
      <c r="L23" s="160"/>
      <c r="M23" s="160"/>
      <c r="N23" s="160"/>
      <c r="O23" s="160"/>
      <c r="P23" s="160"/>
      <c r="Q23" s="134" t="str">
        <f t="shared" si="11"/>
        <v>resa mancante</v>
      </c>
      <c r="R23" s="134" t="str">
        <f t="shared" si="12"/>
        <v>resa mancante</v>
      </c>
      <c r="S23" s="134" t="str">
        <f>+IFERROR(Q23*'Istruzioni per la compilazione'!$B$3,"resa mancante")</f>
        <v>resa mancante</v>
      </c>
      <c r="T23" s="162" t="str">
        <f t="shared" si="13"/>
        <v>resa mancante</v>
      </c>
      <c r="U23" s="172" t="str">
        <f t="shared" si="14"/>
        <v>resa mancante</v>
      </c>
    </row>
    <row r="24" spans="2:21" x14ac:dyDescent="0.3">
      <c r="B24" s="355" t="s">
        <v>168</v>
      </c>
      <c r="C24" s="119" t="s">
        <v>114</v>
      </c>
      <c r="D24" s="181"/>
      <c r="E24" s="157"/>
      <c r="F24" s="251">
        <v>0.47199999999999998</v>
      </c>
      <c r="G24" s="500"/>
      <c r="H24" s="383">
        <f t="shared" si="4"/>
        <v>0.47199999999999998</v>
      </c>
      <c r="I24" s="251">
        <f t="shared" si="9"/>
        <v>0</v>
      </c>
      <c r="J24" s="251">
        <f t="shared" si="10"/>
        <v>0</v>
      </c>
      <c r="K24" s="251">
        <f>+I24*'Istruzioni per la compilazione'!$B$3</f>
        <v>0</v>
      </c>
      <c r="L24" s="160"/>
      <c r="M24" s="160"/>
      <c r="N24" s="160"/>
      <c r="O24" s="160"/>
      <c r="P24" s="160"/>
      <c r="Q24" s="134" t="str">
        <f t="shared" si="11"/>
        <v>resa mancante</v>
      </c>
      <c r="R24" s="134" t="str">
        <f t="shared" si="12"/>
        <v>resa mancante</v>
      </c>
      <c r="S24" s="134" t="str">
        <f>+IFERROR(Q24*'Istruzioni per la compilazione'!$B$3,"resa mancante")</f>
        <v>resa mancante</v>
      </c>
      <c r="T24" s="162" t="str">
        <f t="shared" si="13"/>
        <v>resa mancante</v>
      </c>
      <c r="U24" s="172" t="str">
        <f t="shared" si="14"/>
        <v>resa mancante</v>
      </c>
    </row>
    <row r="25" spans="2:21" x14ac:dyDescent="0.3">
      <c r="B25" s="355" t="s">
        <v>169</v>
      </c>
      <c r="C25" s="119" t="s">
        <v>503</v>
      </c>
      <c r="D25" s="181"/>
      <c r="E25" s="157"/>
      <c r="F25" s="251">
        <v>2.8509999999999995</v>
      </c>
      <c r="G25" s="500"/>
      <c r="H25" s="383">
        <f t="shared" si="4"/>
        <v>2.8509999999999995</v>
      </c>
      <c r="I25" s="251">
        <f t="shared" si="9"/>
        <v>0</v>
      </c>
      <c r="J25" s="251">
        <f t="shared" si="10"/>
        <v>0</v>
      </c>
      <c r="K25" s="251">
        <f>+I25*'Istruzioni per la compilazione'!$B$3</f>
        <v>0</v>
      </c>
      <c r="L25" s="160"/>
      <c r="M25" s="160"/>
      <c r="N25" s="160"/>
      <c r="O25" s="160"/>
      <c r="P25" s="160"/>
      <c r="Q25" s="134" t="str">
        <f t="shared" si="11"/>
        <v>resa mancante</v>
      </c>
      <c r="R25" s="134" t="str">
        <f t="shared" si="12"/>
        <v>resa mancante</v>
      </c>
      <c r="S25" s="134" t="str">
        <f>+IFERROR(Q25*'Istruzioni per la compilazione'!$B$3,"resa mancante")</f>
        <v>resa mancante</v>
      </c>
      <c r="T25" s="162" t="str">
        <f t="shared" si="13"/>
        <v>resa mancante</v>
      </c>
      <c r="U25" s="172" t="str">
        <f t="shared" si="14"/>
        <v>resa mancante</v>
      </c>
    </row>
    <row r="26" spans="2:21" x14ac:dyDescent="0.3">
      <c r="B26" s="355" t="s">
        <v>170</v>
      </c>
      <c r="C26" s="119" t="s">
        <v>11</v>
      </c>
      <c r="D26" s="181"/>
      <c r="E26" s="157"/>
      <c r="F26" s="251">
        <v>0.26500000000000001</v>
      </c>
      <c r="G26" s="500"/>
      <c r="H26" s="383">
        <f t="shared" si="4"/>
        <v>0.26500000000000001</v>
      </c>
      <c r="I26" s="251">
        <f t="shared" si="9"/>
        <v>0</v>
      </c>
      <c r="J26" s="251">
        <f t="shared" si="10"/>
        <v>0</v>
      </c>
      <c r="K26" s="251">
        <f>+I26*'Istruzioni per la compilazione'!$B$3</f>
        <v>0</v>
      </c>
      <c r="L26" s="160"/>
      <c r="M26" s="160"/>
      <c r="N26" s="160"/>
      <c r="O26" s="160"/>
      <c r="P26" s="160"/>
      <c r="Q26" s="134" t="str">
        <f t="shared" si="11"/>
        <v>resa mancante</v>
      </c>
      <c r="R26" s="134" t="str">
        <f t="shared" si="12"/>
        <v>resa mancante</v>
      </c>
      <c r="S26" s="134" t="str">
        <f>+IFERROR(Q26*'Istruzioni per la compilazione'!$B$3,"resa mancante")</f>
        <v>resa mancante</v>
      </c>
      <c r="T26" s="162" t="str">
        <f t="shared" si="13"/>
        <v>resa mancante</v>
      </c>
      <c r="U26" s="172" t="str">
        <f t="shared" si="14"/>
        <v>resa mancante</v>
      </c>
    </row>
    <row r="27" spans="2:21" ht="21.45" x14ac:dyDescent="0.3">
      <c r="B27" s="355" t="s">
        <v>171</v>
      </c>
      <c r="C27" s="119" t="s">
        <v>40</v>
      </c>
      <c r="D27" s="181"/>
      <c r="E27" s="157"/>
      <c r="F27" s="251">
        <v>0.16300000000000001</v>
      </c>
      <c r="G27" s="500"/>
      <c r="H27" s="383">
        <f t="shared" si="4"/>
        <v>0.16300000000000001</v>
      </c>
      <c r="I27" s="251">
        <f t="shared" si="9"/>
        <v>0</v>
      </c>
      <c r="J27" s="251">
        <f t="shared" si="10"/>
        <v>0</v>
      </c>
      <c r="K27" s="251">
        <f>+I27*'Istruzioni per la compilazione'!$B$3</f>
        <v>0</v>
      </c>
      <c r="L27" s="160"/>
      <c r="M27" s="160"/>
      <c r="N27" s="160"/>
      <c r="O27" s="160"/>
      <c r="P27" s="160"/>
      <c r="Q27" s="134" t="str">
        <f t="shared" si="11"/>
        <v>resa mancante</v>
      </c>
      <c r="R27" s="134" t="str">
        <f t="shared" si="12"/>
        <v>resa mancante</v>
      </c>
      <c r="S27" s="134" t="str">
        <f>+IFERROR(Q27*'Istruzioni per la compilazione'!$B$3,"resa mancante")</f>
        <v>resa mancante</v>
      </c>
      <c r="T27" s="162" t="str">
        <f t="shared" si="13"/>
        <v>resa mancante</v>
      </c>
      <c r="U27" s="172" t="str">
        <f t="shared" si="14"/>
        <v>resa mancante</v>
      </c>
    </row>
    <row r="28" spans="2:21" x14ac:dyDescent="0.3">
      <c r="B28" s="355" t="s">
        <v>173</v>
      </c>
      <c r="C28" s="119" t="s">
        <v>514</v>
      </c>
      <c r="D28" s="181"/>
      <c r="E28" s="157"/>
      <c r="F28" s="251">
        <v>20.201000000000001</v>
      </c>
      <c r="G28" s="500"/>
      <c r="H28" s="383">
        <f t="shared" si="4"/>
        <v>20.201000000000001</v>
      </c>
      <c r="I28" s="251">
        <f t="shared" si="9"/>
        <v>0</v>
      </c>
      <c r="J28" s="251">
        <f t="shared" si="10"/>
        <v>0</v>
      </c>
      <c r="K28" s="251">
        <f>+I28*'Istruzioni per la compilazione'!$B$3</f>
        <v>0</v>
      </c>
      <c r="L28" s="160"/>
      <c r="M28" s="160"/>
      <c r="N28" s="160"/>
      <c r="O28" s="160"/>
      <c r="P28" s="160"/>
      <c r="Q28" s="134" t="str">
        <f t="shared" si="11"/>
        <v>resa mancante</v>
      </c>
      <c r="R28" s="134" t="str">
        <f t="shared" si="12"/>
        <v>resa mancante</v>
      </c>
      <c r="S28" s="134" t="str">
        <f>+IFERROR(Q28*'Istruzioni per la compilazione'!$B$3,"resa mancante")</f>
        <v>resa mancante</v>
      </c>
      <c r="T28" s="162" t="str">
        <f t="shared" si="13"/>
        <v>resa mancante</v>
      </c>
      <c r="U28" s="172" t="str">
        <f t="shared" si="14"/>
        <v>resa mancante</v>
      </c>
    </row>
    <row r="29" spans="2:21" ht="21.45" x14ac:dyDescent="0.3">
      <c r="B29" s="355" t="s">
        <v>174</v>
      </c>
      <c r="C29" s="119" t="s">
        <v>172</v>
      </c>
      <c r="D29" s="181"/>
      <c r="E29" s="157"/>
      <c r="F29" s="251">
        <v>1.7869999999999999</v>
      </c>
      <c r="G29" s="500"/>
      <c r="H29" s="383">
        <f t="shared" si="4"/>
        <v>1.7869999999999999</v>
      </c>
      <c r="I29" s="251">
        <f t="shared" si="9"/>
        <v>0</v>
      </c>
      <c r="J29" s="251">
        <f t="shared" si="10"/>
        <v>0</v>
      </c>
      <c r="K29" s="251">
        <f>+I29*'Istruzioni per la compilazione'!$B$3</f>
        <v>0</v>
      </c>
      <c r="L29" s="160"/>
      <c r="M29" s="160"/>
      <c r="N29" s="160"/>
      <c r="O29" s="160"/>
      <c r="P29" s="160"/>
      <c r="Q29" s="134" t="str">
        <f t="shared" si="11"/>
        <v>resa mancante</v>
      </c>
      <c r="R29" s="134" t="str">
        <f t="shared" si="12"/>
        <v>resa mancante</v>
      </c>
      <c r="S29" s="134" t="str">
        <f>+IFERROR(Q29*'Istruzioni per la compilazione'!$B$3,"resa mancante")</f>
        <v>resa mancante</v>
      </c>
      <c r="T29" s="162" t="str">
        <f t="shared" si="13"/>
        <v>resa mancante</v>
      </c>
      <c r="U29" s="172" t="str">
        <f t="shared" si="14"/>
        <v>resa mancante</v>
      </c>
    </row>
    <row r="30" spans="2:21" ht="21.45" x14ac:dyDescent="0.3">
      <c r="B30" s="355" t="s">
        <v>176</v>
      </c>
      <c r="C30" s="119" t="s">
        <v>101</v>
      </c>
      <c r="D30" s="181"/>
      <c r="E30" s="157"/>
      <c r="F30" s="251">
        <v>0.96499999999999997</v>
      </c>
      <c r="G30" s="500"/>
      <c r="H30" s="383">
        <f t="shared" si="4"/>
        <v>0.96499999999999997</v>
      </c>
      <c r="I30" s="251">
        <f t="shared" si="9"/>
        <v>0</v>
      </c>
      <c r="J30" s="251">
        <f t="shared" si="10"/>
        <v>0</v>
      </c>
      <c r="K30" s="251">
        <f>+I30*'Istruzioni per la compilazione'!$B$3</f>
        <v>0</v>
      </c>
      <c r="L30" s="160"/>
      <c r="M30" s="160"/>
      <c r="N30" s="160"/>
      <c r="O30" s="160"/>
      <c r="P30" s="160"/>
      <c r="Q30" s="134" t="str">
        <f t="shared" si="11"/>
        <v>resa mancante</v>
      </c>
      <c r="R30" s="134" t="str">
        <f t="shared" si="12"/>
        <v>resa mancante</v>
      </c>
      <c r="S30" s="134" t="str">
        <f>+IFERROR(Q30*'Istruzioni per la compilazione'!$B$3,"resa mancante")</f>
        <v>resa mancante</v>
      </c>
      <c r="T30" s="162" t="str">
        <f t="shared" si="13"/>
        <v>resa mancante</v>
      </c>
      <c r="U30" s="172" t="str">
        <f t="shared" si="14"/>
        <v>resa mancante</v>
      </c>
    </row>
    <row r="31" spans="2:21" ht="21.45" x14ac:dyDescent="0.3">
      <c r="B31" s="355" t="s">
        <v>178</v>
      </c>
      <c r="C31" s="119" t="s">
        <v>175</v>
      </c>
      <c r="D31" s="181"/>
      <c r="E31" s="157"/>
      <c r="F31" s="251">
        <v>1.7689999999999999</v>
      </c>
      <c r="G31" s="500"/>
      <c r="H31" s="383">
        <f t="shared" si="4"/>
        <v>1.7689999999999999</v>
      </c>
      <c r="I31" s="251">
        <f t="shared" si="9"/>
        <v>0</v>
      </c>
      <c r="J31" s="251">
        <f t="shared" si="10"/>
        <v>0</v>
      </c>
      <c r="K31" s="251">
        <f>+I31*'Istruzioni per la compilazione'!$B$3</f>
        <v>0</v>
      </c>
      <c r="L31" s="160"/>
      <c r="M31" s="160"/>
      <c r="N31" s="160"/>
      <c r="O31" s="160"/>
      <c r="P31" s="160"/>
      <c r="Q31" s="134" t="str">
        <f t="shared" si="11"/>
        <v>resa mancante</v>
      </c>
      <c r="R31" s="134" t="str">
        <f t="shared" si="12"/>
        <v>resa mancante</v>
      </c>
      <c r="S31" s="134" t="str">
        <f>+IFERROR(Q31*'Istruzioni per la compilazione'!$B$3,"resa mancante")</f>
        <v>resa mancante</v>
      </c>
      <c r="T31" s="162" t="str">
        <f t="shared" si="13"/>
        <v>resa mancante</v>
      </c>
      <c r="U31" s="172" t="str">
        <f t="shared" si="14"/>
        <v>resa mancante</v>
      </c>
    </row>
    <row r="32" spans="2:21" ht="21.45" x14ac:dyDescent="0.3">
      <c r="B32" s="355" t="s">
        <v>179</v>
      </c>
      <c r="C32" s="119" t="s">
        <v>177</v>
      </c>
      <c r="D32" s="181"/>
      <c r="E32" s="157"/>
      <c r="F32" s="251">
        <v>0.17899999999999999</v>
      </c>
      <c r="G32" s="500"/>
      <c r="H32" s="383">
        <f t="shared" si="4"/>
        <v>0.17899999999999999</v>
      </c>
      <c r="I32" s="251">
        <f t="shared" si="9"/>
        <v>0</v>
      </c>
      <c r="J32" s="251">
        <f t="shared" si="10"/>
        <v>0</v>
      </c>
      <c r="K32" s="251">
        <f>+I32*'Istruzioni per la compilazione'!$B$3</f>
        <v>0</v>
      </c>
      <c r="L32" s="160"/>
      <c r="M32" s="160"/>
      <c r="N32" s="160"/>
      <c r="O32" s="160"/>
      <c r="P32" s="160"/>
      <c r="Q32" s="134" t="str">
        <f t="shared" si="11"/>
        <v>resa mancante</v>
      </c>
      <c r="R32" s="134" t="str">
        <f t="shared" si="12"/>
        <v>resa mancante</v>
      </c>
      <c r="S32" s="134" t="str">
        <f>+IFERROR(Q32*'Istruzioni per la compilazione'!$B$3,"resa mancante")</f>
        <v>resa mancante</v>
      </c>
      <c r="T32" s="162" t="str">
        <f t="shared" si="13"/>
        <v>resa mancante</v>
      </c>
      <c r="U32" s="172" t="str">
        <f t="shared" si="14"/>
        <v>resa mancante</v>
      </c>
    </row>
    <row r="33" spans="2:21" ht="21.45" x14ac:dyDescent="0.3">
      <c r="B33" s="355" t="s">
        <v>180</v>
      </c>
      <c r="C33" s="119" t="s">
        <v>47</v>
      </c>
      <c r="D33" s="181"/>
      <c r="E33" s="157"/>
      <c r="F33" s="251">
        <v>0.70799999999999996</v>
      </c>
      <c r="G33" s="500"/>
      <c r="H33" s="383">
        <f t="shared" si="4"/>
        <v>0.70799999999999996</v>
      </c>
      <c r="I33" s="251">
        <f t="shared" si="5"/>
        <v>0</v>
      </c>
      <c r="J33" s="251">
        <f t="shared" si="0"/>
        <v>0</v>
      </c>
      <c r="K33" s="251">
        <f>+I33*'Istruzioni per la compilazione'!$B$3</f>
        <v>0</v>
      </c>
      <c r="L33" s="160"/>
      <c r="M33" s="160"/>
      <c r="N33" s="160"/>
      <c r="O33" s="160"/>
      <c r="P33" s="160"/>
      <c r="Q33" s="134" t="str">
        <f t="shared" si="11"/>
        <v>resa mancante</v>
      </c>
      <c r="R33" s="134" t="str">
        <f t="shared" si="12"/>
        <v>resa mancante</v>
      </c>
      <c r="S33" s="134" t="str">
        <f>+IFERROR(Q33*'Istruzioni per la compilazione'!$B$3,"resa mancante")</f>
        <v>resa mancante</v>
      </c>
      <c r="T33" s="162" t="str">
        <f t="shared" si="13"/>
        <v>resa mancante</v>
      </c>
      <c r="U33" s="172" t="str">
        <f t="shared" si="14"/>
        <v>resa mancante</v>
      </c>
    </row>
    <row r="34" spans="2:21" ht="32.15" x14ac:dyDescent="0.3">
      <c r="B34" s="355" t="s">
        <v>182</v>
      </c>
      <c r="C34" s="119" t="s">
        <v>43</v>
      </c>
      <c r="D34" s="181"/>
      <c r="E34" s="157"/>
      <c r="F34" s="251">
        <v>7.1999999999999995E-2</v>
      </c>
      <c r="G34" s="500"/>
      <c r="H34" s="383">
        <f t="shared" si="4"/>
        <v>7.1999999999999995E-2</v>
      </c>
      <c r="I34" s="251">
        <f t="shared" si="5"/>
        <v>0</v>
      </c>
      <c r="J34" s="251">
        <f t="shared" si="0"/>
        <v>0</v>
      </c>
      <c r="K34" s="251">
        <f>+I34*'Istruzioni per la compilazione'!$B$3</f>
        <v>0</v>
      </c>
      <c r="L34" s="160"/>
      <c r="M34" s="160"/>
      <c r="N34" s="160"/>
      <c r="O34" s="160"/>
      <c r="P34" s="160"/>
      <c r="Q34" s="134" t="str">
        <f t="shared" si="6"/>
        <v>resa mancante</v>
      </c>
      <c r="R34" s="134" t="str">
        <f t="shared" si="1"/>
        <v>resa mancante</v>
      </c>
      <c r="S34" s="134" t="str">
        <f>+IFERROR(Q34*'Istruzioni per la compilazione'!$B$3,"resa mancante")</f>
        <v>resa mancante</v>
      </c>
      <c r="T34" s="162" t="str">
        <f t="shared" si="7"/>
        <v>resa mancante</v>
      </c>
      <c r="U34" s="172" t="str">
        <f t="shared" si="8"/>
        <v>resa mancante</v>
      </c>
    </row>
    <row r="35" spans="2:21" ht="21.45" x14ac:dyDescent="0.3">
      <c r="B35" s="355" t="s">
        <v>183</v>
      </c>
      <c r="C35" s="119" t="s">
        <v>181</v>
      </c>
      <c r="D35" s="181"/>
      <c r="E35" s="157"/>
      <c r="F35" s="251">
        <v>0.11799999999999999</v>
      </c>
      <c r="G35" s="500"/>
      <c r="H35" s="383">
        <f t="shared" si="4"/>
        <v>0.11799999999999999</v>
      </c>
      <c r="I35" s="251">
        <f t="shared" si="5"/>
        <v>0</v>
      </c>
      <c r="J35" s="251">
        <f t="shared" si="0"/>
        <v>0</v>
      </c>
      <c r="K35" s="251">
        <f>+I35*'Istruzioni per la compilazione'!$B$3</f>
        <v>0</v>
      </c>
      <c r="L35" s="160"/>
      <c r="M35" s="160"/>
      <c r="N35" s="160"/>
      <c r="O35" s="160"/>
      <c r="P35" s="160"/>
      <c r="Q35" s="134" t="str">
        <f t="shared" si="6"/>
        <v>resa mancante</v>
      </c>
      <c r="R35" s="134" t="str">
        <f t="shared" si="1"/>
        <v>resa mancante</v>
      </c>
      <c r="S35" s="134" t="str">
        <f>+IFERROR(Q35*'Istruzioni per la compilazione'!$B$3,"resa mancante")</f>
        <v>resa mancante</v>
      </c>
      <c r="T35" s="162" t="str">
        <f t="shared" si="7"/>
        <v>resa mancante</v>
      </c>
      <c r="U35" s="172" t="str">
        <f t="shared" si="8"/>
        <v>resa mancante</v>
      </c>
    </row>
    <row r="36" spans="2:21" ht="32.15" x14ac:dyDescent="0.3">
      <c r="B36" s="355" t="s">
        <v>185</v>
      </c>
      <c r="C36" s="119" t="s">
        <v>532</v>
      </c>
      <c r="D36" s="181"/>
      <c r="E36" s="157"/>
      <c r="F36" s="251">
        <v>0.11799999999999999</v>
      </c>
      <c r="G36" s="500"/>
      <c r="H36" s="383">
        <f t="shared" si="4"/>
        <v>0.11799999999999999</v>
      </c>
      <c r="I36" s="251">
        <f t="shared" si="5"/>
        <v>0</v>
      </c>
      <c r="J36" s="251">
        <f t="shared" si="0"/>
        <v>0</v>
      </c>
      <c r="K36" s="251">
        <f>+I36*'Istruzioni per la compilazione'!$B$3</f>
        <v>0</v>
      </c>
      <c r="L36" s="160"/>
      <c r="M36" s="160"/>
      <c r="N36" s="160"/>
      <c r="O36" s="160"/>
      <c r="P36" s="160"/>
      <c r="Q36" s="134" t="str">
        <f t="shared" si="6"/>
        <v>resa mancante</v>
      </c>
      <c r="R36" s="134" t="str">
        <f t="shared" si="1"/>
        <v>resa mancante</v>
      </c>
      <c r="S36" s="134" t="str">
        <f>+IFERROR(Q36*'Istruzioni per la compilazione'!$B$3,"resa mancante")</f>
        <v>resa mancante</v>
      </c>
      <c r="T36" s="162" t="str">
        <f t="shared" si="7"/>
        <v>resa mancante</v>
      </c>
      <c r="U36" s="172" t="str">
        <f t="shared" si="8"/>
        <v>resa mancante</v>
      </c>
    </row>
    <row r="37" spans="2:21" ht="21.45" x14ac:dyDescent="0.3">
      <c r="B37" s="355" t="s">
        <v>186</v>
      </c>
      <c r="C37" s="119" t="s">
        <v>184</v>
      </c>
      <c r="D37" s="181"/>
      <c r="E37" s="157"/>
      <c r="F37" s="251">
        <v>1.1910000000000001</v>
      </c>
      <c r="G37" s="500"/>
      <c r="H37" s="383">
        <f t="shared" si="4"/>
        <v>1.1910000000000001</v>
      </c>
      <c r="I37" s="251">
        <f t="shared" si="5"/>
        <v>0</v>
      </c>
      <c r="J37" s="251">
        <f t="shared" si="0"/>
        <v>0</v>
      </c>
      <c r="K37" s="251">
        <f>+I37*'Istruzioni per la compilazione'!$B$3</f>
        <v>0</v>
      </c>
      <c r="L37" s="160"/>
      <c r="M37" s="160"/>
      <c r="N37" s="160"/>
      <c r="O37" s="160"/>
      <c r="P37" s="160"/>
      <c r="Q37" s="134" t="str">
        <f t="shared" si="6"/>
        <v>resa mancante</v>
      </c>
      <c r="R37" s="134" t="str">
        <f t="shared" si="1"/>
        <v>resa mancante</v>
      </c>
      <c r="S37" s="134" t="str">
        <f>+IFERROR(Q37*'Istruzioni per la compilazione'!$B$3,"resa mancante")</f>
        <v>resa mancante</v>
      </c>
      <c r="T37" s="162" t="str">
        <f t="shared" si="7"/>
        <v>resa mancante</v>
      </c>
      <c r="U37" s="172" t="str">
        <f t="shared" si="8"/>
        <v>resa mancante</v>
      </c>
    </row>
    <row r="38" spans="2:21" ht="21.45" x14ac:dyDescent="0.3">
      <c r="B38" s="355" t="s">
        <v>187</v>
      </c>
      <c r="C38" s="119" t="s">
        <v>104</v>
      </c>
      <c r="D38" s="181"/>
      <c r="E38" s="157"/>
      <c r="F38" s="251">
        <v>4.7E-2</v>
      </c>
      <c r="G38" s="500"/>
      <c r="H38" s="383">
        <f t="shared" si="4"/>
        <v>4.7E-2</v>
      </c>
      <c r="I38" s="251">
        <f t="shared" si="5"/>
        <v>0</v>
      </c>
      <c r="J38" s="251">
        <f t="shared" si="0"/>
        <v>0</v>
      </c>
      <c r="K38" s="251">
        <f>+I38*'Istruzioni per la compilazione'!$B$3</f>
        <v>0</v>
      </c>
      <c r="L38" s="160"/>
      <c r="M38" s="160"/>
      <c r="N38" s="160"/>
      <c r="O38" s="160"/>
      <c r="P38" s="160"/>
      <c r="Q38" s="134" t="str">
        <f t="shared" si="6"/>
        <v>resa mancante</v>
      </c>
      <c r="R38" s="134" t="str">
        <f t="shared" si="1"/>
        <v>resa mancante</v>
      </c>
      <c r="S38" s="134" t="str">
        <f>+IFERROR(Q38*'Istruzioni per la compilazione'!$B$3,"resa mancante")</f>
        <v>resa mancante</v>
      </c>
      <c r="T38" s="162" t="str">
        <f t="shared" si="7"/>
        <v>resa mancante</v>
      </c>
      <c r="U38" s="172" t="str">
        <f t="shared" si="8"/>
        <v>resa mancante</v>
      </c>
    </row>
    <row r="39" spans="2:21" ht="21.45" x14ac:dyDescent="0.3">
      <c r="B39" s="355" t="s">
        <v>189</v>
      </c>
      <c r="C39" s="119" t="s">
        <v>106</v>
      </c>
      <c r="D39" s="181"/>
      <c r="E39" s="157"/>
      <c r="F39" s="251">
        <v>0.17699999999999999</v>
      </c>
      <c r="G39" s="500"/>
      <c r="H39" s="383">
        <f t="shared" si="4"/>
        <v>0.17699999999999999</v>
      </c>
      <c r="I39" s="251">
        <f t="shared" si="5"/>
        <v>0</v>
      </c>
      <c r="J39" s="251">
        <f t="shared" si="0"/>
        <v>0</v>
      </c>
      <c r="K39" s="251">
        <f>+I39*'Istruzioni per la compilazione'!$B$3</f>
        <v>0</v>
      </c>
      <c r="L39" s="160"/>
      <c r="M39" s="160"/>
      <c r="N39" s="160"/>
      <c r="O39" s="160"/>
      <c r="P39" s="160"/>
      <c r="Q39" s="134" t="str">
        <f t="shared" si="6"/>
        <v>resa mancante</v>
      </c>
      <c r="R39" s="134" t="str">
        <f t="shared" si="1"/>
        <v>resa mancante</v>
      </c>
      <c r="S39" s="134" t="str">
        <f>+IFERROR(Q39*'Istruzioni per la compilazione'!$B$3,"resa mancante")</f>
        <v>resa mancante</v>
      </c>
      <c r="T39" s="162" t="str">
        <f t="shared" si="7"/>
        <v>resa mancante</v>
      </c>
      <c r="U39" s="172" t="str">
        <f t="shared" si="8"/>
        <v>resa mancante</v>
      </c>
    </row>
    <row r="40" spans="2:21" ht="21.45" x14ac:dyDescent="0.3">
      <c r="B40" s="355" t="s">
        <v>190</v>
      </c>
      <c r="C40" s="119" t="s">
        <v>188</v>
      </c>
      <c r="D40" s="181"/>
      <c r="E40" s="157"/>
      <c r="F40" s="251">
        <v>0.60599999999999998</v>
      </c>
      <c r="G40" s="500"/>
      <c r="H40" s="383">
        <f t="shared" si="4"/>
        <v>0.60599999999999998</v>
      </c>
      <c r="I40" s="251">
        <f t="shared" si="5"/>
        <v>0</v>
      </c>
      <c r="J40" s="251">
        <f t="shared" si="0"/>
        <v>0</v>
      </c>
      <c r="K40" s="251">
        <f>+I40*'Istruzioni per la compilazione'!$B$3</f>
        <v>0</v>
      </c>
      <c r="L40" s="160"/>
      <c r="M40" s="160"/>
      <c r="N40" s="160"/>
      <c r="O40" s="160"/>
      <c r="P40" s="160"/>
      <c r="Q40" s="134" t="str">
        <f t="shared" si="6"/>
        <v>resa mancante</v>
      </c>
      <c r="R40" s="134" t="str">
        <f t="shared" si="1"/>
        <v>resa mancante</v>
      </c>
      <c r="S40" s="134" t="str">
        <f>+IFERROR(Q40*'Istruzioni per la compilazione'!$B$3,"resa mancante")</f>
        <v>resa mancante</v>
      </c>
      <c r="T40" s="162" t="str">
        <f t="shared" si="7"/>
        <v>resa mancante</v>
      </c>
      <c r="U40" s="172" t="str">
        <f t="shared" si="8"/>
        <v>resa mancante</v>
      </c>
    </row>
    <row r="41" spans="2:21" ht="21.45" x14ac:dyDescent="0.3">
      <c r="B41" s="355" t="s">
        <v>191</v>
      </c>
      <c r="C41" s="119" t="s">
        <v>107</v>
      </c>
      <c r="D41" s="181"/>
      <c r="E41" s="157"/>
      <c r="F41" s="251">
        <v>0.17699999999999999</v>
      </c>
      <c r="G41" s="500"/>
      <c r="H41" s="383">
        <f t="shared" si="4"/>
        <v>0.17699999999999999</v>
      </c>
      <c r="I41" s="251">
        <f t="shared" si="5"/>
        <v>0</v>
      </c>
      <c r="J41" s="251">
        <f t="shared" si="0"/>
        <v>0</v>
      </c>
      <c r="K41" s="251">
        <f>+I41*'Istruzioni per la compilazione'!$B$3</f>
        <v>0</v>
      </c>
      <c r="L41" s="160"/>
      <c r="M41" s="160"/>
      <c r="N41" s="160"/>
      <c r="O41" s="160"/>
      <c r="P41" s="160"/>
      <c r="Q41" s="134" t="str">
        <f t="shared" si="6"/>
        <v>resa mancante</v>
      </c>
      <c r="R41" s="134" t="str">
        <f t="shared" si="1"/>
        <v>resa mancante</v>
      </c>
      <c r="S41" s="134" t="str">
        <f>+IFERROR(Q41*'Istruzioni per la compilazione'!$B$3,"resa mancante")</f>
        <v>resa mancante</v>
      </c>
      <c r="T41" s="162" t="str">
        <f t="shared" si="7"/>
        <v>resa mancante</v>
      </c>
      <c r="U41" s="172" t="str">
        <f t="shared" si="8"/>
        <v>resa mancante</v>
      </c>
    </row>
    <row r="42" spans="2:21" ht="21.45" x14ac:dyDescent="0.3">
      <c r="B42" s="355" t="s">
        <v>192</v>
      </c>
      <c r="C42" s="119" t="s">
        <v>109</v>
      </c>
      <c r="D42" s="181"/>
      <c r="E42" s="157"/>
      <c r="F42" s="251">
        <v>0.35399999999999998</v>
      </c>
      <c r="G42" s="500"/>
      <c r="H42" s="383">
        <f t="shared" si="4"/>
        <v>0.35399999999999998</v>
      </c>
      <c r="I42" s="251">
        <f t="shared" si="5"/>
        <v>0</v>
      </c>
      <c r="J42" s="251">
        <f t="shared" si="0"/>
        <v>0</v>
      </c>
      <c r="K42" s="251">
        <f>+I42*'Istruzioni per la compilazione'!$B$3</f>
        <v>0</v>
      </c>
      <c r="L42" s="160"/>
      <c r="M42" s="160"/>
      <c r="N42" s="160"/>
      <c r="O42" s="160"/>
      <c r="P42" s="160"/>
      <c r="Q42" s="134" t="str">
        <f t="shared" si="6"/>
        <v>resa mancante</v>
      </c>
      <c r="R42" s="134" t="str">
        <f t="shared" si="1"/>
        <v>resa mancante</v>
      </c>
      <c r="S42" s="134" t="str">
        <f>+IFERROR(Q42*'Istruzioni per la compilazione'!$B$3,"resa mancante")</f>
        <v>resa mancante</v>
      </c>
      <c r="T42" s="162" t="str">
        <f t="shared" si="7"/>
        <v>resa mancante</v>
      </c>
      <c r="U42" s="172" t="str">
        <f t="shared" si="8"/>
        <v>resa mancante</v>
      </c>
    </row>
    <row r="43" spans="2:21" x14ac:dyDescent="0.3">
      <c r="B43" s="355" t="s">
        <v>193</v>
      </c>
      <c r="C43" s="119" t="s">
        <v>108</v>
      </c>
      <c r="D43" s="181"/>
      <c r="E43" s="157"/>
      <c r="F43" s="251">
        <v>0.17699999999999999</v>
      </c>
      <c r="G43" s="500"/>
      <c r="H43" s="383">
        <f t="shared" si="4"/>
        <v>0.17699999999999999</v>
      </c>
      <c r="I43" s="251">
        <f t="shared" si="5"/>
        <v>0</v>
      </c>
      <c r="J43" s="251">
        <f t="shared" si="0"/>
        <v>0</v>
      </c>
      <c r="K43" s="251">
        <f>+I43*'Istruzioni per la compilazione'!$B$3</f>
        <v>0</v>
      </c>
      <c r="L43" s="160"/>
      <c r="M43" s="160"/>
      <c r="N43" s="160"/>
      <c r="O43" s="160"/>
      <c r="P43" s="160"/>
      <c r="Q43" s="134" t="str">
        <f t="shared" si="6"/>
        <v>resa mancante</v>
      </c>
      <c r="R43" s="134" t="str">
        <f t="shared" si="1"/>
        <v>resa mancante</v>
      </c>
      <c r="S43" s="134" t="str">
        <f>+IFERROR(Q43*'Istruzioni per la compilazione'!$B$3,"resa mancante")</f>
        <v>resa mancante</v>
      </c>
      <c r="T43" s="162" t="str">
        <f t="shared" si="7"/>
        <v>resa mancante</v>
      </c>
      <c r="U43" s="172" t="str">
        <f t="shared" si="8"/>
        <v>resa mancante</v>
      </c>
    </row>
    <row r="44" spans="2:21" x14ac:dyDescent="0.3">
      <c r="B44" s="355" t="s">
        <v>194</v>
      </c>
      <c r="C44" s="119" t="s">
        <v>12</v>
      </c>
      <c r="D44" s="181"/>
      <c r="E44" s="157"/>
      <c r="F44" s="251">
        <v>1.7689999999999999</v>
      </c>
      <c r="G44" s="500"/>
      <c r="H44" s="383">
        <f t="shared" si="4"/>
        <v>1.7689999999999999</v>
      </c>
      <c r="I44" s="251">
        <f t="shared" si="5"/>
        <v>0</v>
      </c>
      <c r="J44" s="251">
        <f t="shared" si="0"/>
        <v>0</v>
      </c>
      <c r="K44" s="251">
        <f>+I44*'Istruzioni per la compilazione'!$B$3</f>
        <v>0</v>
      </c>
      <c r="L44" s="160"/>
      <c r="M44" s="160"/>
      <c r="N44" s="160"/>
      <c r="O44" s="160"/>
      <c r="P44" s="160"/>
      <c r="Q44" s="134" t="str">
        <f t="shared" si="6"/>
        <v>resa mancante</v>
      </c>
      <c r="R44" s="134" t="str">
        <f t="shared" si="1"/>
        <v>resa mancante</v>
      </c>
      <c r="S44" s="134" t="str">
        <f>+IFERROR(Q44*'Istruzioni per la compilazione'!$B$3,"resa mancante")</f>
        <v>resa mancante</v>
      </c>
      <c r="T44" s="162" t="str">
        <f t="shared" si="7"/>
        <v>resa mancante</v>
      </c>
      <c r="U44" s="172" t="str">
        <f t="shared" si="8"/>
        <v>resa mancante</v>
      </c>
    </row>
    <row r="45" spans="2:21" x14ac:dyDescent="0.3">
      <c r="B45" s="355" t="s">
        <v>196</v>
      </c>
      <c r="C45" s="119" t="s">
        <v>13</v>
      </c>
      <c r="D45" s="181"/>
      <c r="E45" s="157"/>
      <c r="F45" s="251">
        <v>1.0609999999999999</v>
      </c>
      <c r="G45" s="500"/>
      <c r="H45" s="383">
        <f t="shared" si="4"/>
        <v>1.0609999999999999</v>
      </c>
      <c r="I45" s="251">
        <f t="shared" si="5"/>
        <v>0</v>
      </c>
      <c r="J45" s="251">
        <f t="shared" si="0"/>
        <v>0</v>
      </c>
      <c r="K45" s="251">
        <f>+I45*'Istruzioni per la compilazione'!$B$3</f>
        <v>0</v>
      </c>
      <c r="L45" s="160"/>
      <c r="M45" s="160"/>
      <c r="N45" s="160"/>
      <c r="O45" s="160"/>
      <c r="P45" s="160"/>
      <c r="Q45" s="134" t="str">
        <f t="shared" si="6"/>
        <v>resa mancante</v>
      </c>
      <c r="R45" s="134" t="str">
        <f t="shared" si="1"/>
        <v>resa mancante</v>
      </c>
      <c r="S45" s="134" t="str">
        <f>+IFERROR(Q45*'Istruzioni per la compilazione'!$B$3,"resa mancante")</f>
        <v>resa mancante</v>
      </c>
      <c r="T45" s="162" t="str">
        <f t="shared" si="7"/>
        <v>resa mancante</v>
      </c>
      <c r="U45" s="172" t="str">
        <f t="shared" si="8"/>
        <v>resa mancante</v>
      </c>
    </row>
    <row r="46" spans="2:21" x14ac:dyDescent="0.3">
      <c r="B46" s="355" t="s">
        <v>198</v>
      </c>
      <c r="C46" s="119" t="s">
        <v>195</v>
      </c>
      <c r="D46" s="181"/>
      <c r="E46" s="157"/>
      <c r="F46" s="251">
        <v>2.9000000000000001E-2</v>
      </c>
      <c r="G46" s="500"/>
      <c r="H46" s="383">
        <f t="shared" si="4"/>
        <v>2.9000000000000001E-2</v>
      </c>
      <c r="I46" s="251">
        <f t="shared" si="5"/>
        <v>0</v>
      </c>
      <c r="J46" s="251">
        <f t="shared" si="0"/>
        <v>0</v>
      </c>
      <c r="K46" s="251">
        <f>+I46*'Istruzioni per la compilazione'!$B$3</f>
        <v>0</v>
      </c>
      <c r="L46" s="160"/>
      <c r="M46" s="160"/>
      <c r="N46" s="160"/>
      <c r="O46" s="160"/>
      <c r="P46" s="160"/>
      <c r="Q46" s="134" t="str">
        <f t="shared" si="6"/>
        <v>resa mancante</v>
      </c>
      <c r="R46" s="134" t="str">
        <f t="shared" si="1"/>
        <v>resa mancante</v>
      </c>
      <c r="S46" s="134" t="str">
        <f>+IFERROR(Q46*'Istruzioni per la compilazione'!$B$3,"resa mancante")</f>
        <v>resa mancante</v>
      </c>
      <c r="T46" s="162" t="str">
        <f t="shared" si="7"/>
        <v>resa mancante</v>
      </c>
      <c r="U46" s="172" t="str">
        <f t="shared" si="8"/>
        <v>resa mancante</v>
      </c>
    </row>
    <row r="47" spans="2:21" x14ac:dyDescent="0.3">
      <c r="B47" s="355" t="s">
        <v>199</v>
      </c>
      <c r="C47" s="119" t="s">
        <v>197</v>
      </c>
      <c r="D47" s="181"/>
      <c r="E47" s="157"/>
      <c r="F47" s="251">
        <v>0.17899999999999999</v>
      </c>
      <c r="G47" s="500"/>
      <c r="H47" s="383">
        <f t="shared" si="4"/>
        <v>0.17899999999999999</v>
      </c>
      <c r="I47" s="251">
        <f t="shared" si="5"/>
        <v>0</v>
      </c>
      <c r="J47" s="251">
        <f t="shared" si="0"/>
        <v>0</v>
      </c>
      <c r="K47" s="251">
        <f>+I47*'Istruzioni per la compilazione'!$B$3</f>
        <v>0</v>
      </c>
      <c r="L47" s="160"/>
      <c r="M47" s="160"/>
      <c r="N47" s="160"/>
      <c r="O47" s="160"/>
      <c r="P47" s="160"/>
      <c r="Q47" s="134" t="str">
        <f t="shared" si="6"/>
        <v>resa mancante</v>
      </c>
      <c r="R47" s="134" t="str">
        <f t="shared" si="1"/>
        <v>resa mancante</v>
      </c>
      <c r="S47" s="134" t="str">
        <f>+IFERROR(Q47*'Istruzioni per la compilazione'!$B$3,"resa mancante")</f>
        <v>resa mancante</v>
      </c>
      <c r="T47" s="162" t="str">
        <f t="shared" si="7"/>
        <v>resa mancante</v>
      </c>
      <c r="U47" s="172" t="str">
        <f t="shared" si="8"/>
        <v>resa mancante</v>
      </c>
    </row>
    <row r="48" spans="2:21" ht="21.45" x14ac:dyDescent="0.3">
      <c r="B48" s="355" t="s">
        <v>504</v>
      </c>
      <c r="C48" s="119" t="s">
        <v>103</v>
      </c>
      <c r="D48" s="181"/>
      <c r="E48" s="157"/>
      <c r="F48" s="251">
        <v>8.7999999999999995E-2</v>
      </c>
      <c r="G48" s="500"/>
      <c r="H48" s="383">
        <f t="shared" si="4"/>
        <v>8.7999999999999995E-2</v>
      </c>
      <c r="I48" s="251">
        <f t="shared" si="5"/>
        <v>0</v>
      </c>
      <c r="J48" s="251">
        <f t="shared" si="0"/>
        <v>0</v>
      </c>
      <c r="K48" s="251">
        <f>+I48*'Istruzioni per la compilazione'!$B$3</f>
        <v>0</v>
      </c>
      <c r="L48" s="160"/>
      <c r="M48" s="160"/>
      <c r="N48" s="160"/>
      <c r="O48" s="160"/>
      <c r="P48" s="160"/>
      <c r="Q48" s="134" t="str">
        <f t="shared" si="6"/>
        <v>resa mancante</v>
      </c>
      <c r="R48" s="134" t="str">
        <f t="shared" si="1"/>
        <v>resa mancante</v>
      </c>
      <c r="S48" s="134" t="str">
        <f>+IFERROR(Q48*'Istruzioni per la compilazione'!$B$3,"resa mancante")</f>
        <v>resa mancante</v>
      </c>
      <c r="T48" s="162" t="str">
        <f t="shared" si="7"/>
        <v>resa mancante</v>
      </c>
      <c r="U48" s="172" t="str">
        <f t="shared" si="8"/>
        <v>resa mancante</v>
      </c>
    </row>
    <row r="49" spans="2:21" ht="32.6" thickBot="1" x14ac:dyDescent="0.35">
      <c r="B49" s="356" t="s">
        <v>505</v>
      </c>
      <c r="C49" s="120" t="s">
        <v>99</v>
      </c>
      <c r="D49" s="286"/>
      <c r="E49" s="158"/>
      <c r="F49" s="252">
        <v>0.16300000000000001</v>
      </c>
      <c r="G49" s="501"/>
      <c r="H49" s="384">
        <f t="shared" si="4"/>
        <v>0.16300000000000001</v>
      </c>
      <c r="I49" s="252">
        <f t="shared" si="5"/>
        <v>0</v>
      </c>
      <c r="J49" s="252">
        <f t="shared" si="0"/>
        <v>0</v>
      </c>
      <c r="K49" s="252">
        <f>+I49*'Istruzioni per la compilazione'!$B$3</f>
        <v>0</v>
      </c>
      <c r="L49" s="161"/>
      <c r="M49" s="161"/>
      <c r="N49" s="161"/>
      <c r="O49" s="161"/>
      <c r="P49" s="161"/>
      <c r="Q49" s="136" t="str">
        <f t="shared" si="6"/>
        <v>resa mancante</v>
      </c>
      <c r="R49" s="136" t="str">
        <f t="shared" si="1"/>
        <v>resa mancante</v>
      </c>
      <c r="S49" s="136" t="str">
        <f>+IFERROR(Q49*'Istruzioni per la compilazione'!$B$3,"resa mancante")</f>
        <v>resa mancante</v>
      </c>
      <c r="T49" s="238" t="str">
        <f t="shared" si="7"/>
        <v>resa mancante</v>
      </c>
      <c r="U49" s="239" t="str">
        <f t="shared" si="8"/>
        <v>resa mancante</v>
      </c>
    </row>
    <row r="50" spans="2:21" ht="11.15" thickBot="1" x14ac:dyDescent="0.35">
      <c r="H50" s="165"/>
      <c r="I50" s="258">
        <f>SUM(I5:I49)</f>
        <v>0</v>
      </c>
      <c r="J50" s="259">
        <f t="shared" ref="J50:K50" si="15">SUM(J5:J49)</f>
        <v>0</v>
      </c>
      <c r="K50" s="260">
        <f t="shared" si="15"/>
        <v>0</v>
      </c>
      <c r="Q50" s="145">
        <f>SUM(Q5:Q49)</f>
        <v>0</v>
      </c>
      <c r="R50" s="146">
        <f t="shared" ref="R50:U50" si="16">SUM(R5:R49)</f>
        <v>0</v>
      </c>
      <c r="S50" s="146">
        <f t="shared" si="16"/>
        <v>0</v>
      </c>
      <c r="T50" s="163">
        <f t="shared" si="16"/>
        <v>0</v>
      </c>
      <c r="U50" s="164">
        <f t="shared" si="16"/>
        <v>0</v>
      </c>
    </row>
    <row r="51" spans="2:21" ht="11.15" thickBot="1" x14ac:dyDescent="0.35">
      <c r="J51" s="6"/>
      <c r="Q51" s="471" t="s">
        <v>89</v>
      </c>
      <c r="R51" s="472"/>
      <c r="S51" s="472"/>
      <c r="T51" s="472"/>
      <c r="U51" s="95">
        <f>IFERROR(U50/K50,0)</f>
        <v>0</v>
      </c>
    </row>
  </sheetData>
  <mergeCells count="2">
    <mergeCell ref="Q51:T51"/>
    <mergeCell ref="G5:G49"/>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S23"/>
  <sheetViews>
    <sheetView showGridLines="0" zoomScaleNormal="100" workbookViewId="0">
      <selection activeCell="C19" sqref="C19"/>
    </sheetView>
  </sheetViews>
  <sheetFormatPr defaultColWidth="8.921875" defaultRowHeight="10.75" x14ac:dyDescent="0.3"/>
  <cols>
    <col min="1" max="1" width="1.4609375" style="11" customWidth="1"/>
    <col min="2" max="2" width="13.15234375" style="11" customWidth="1"/>
    <col min="3" max="3" width="61.53515625" style="11" customWidth="1"/>
    <col min="4" max="5" width="19.61328125" style="11" customWidth="1"/>
    <col min="6" max="6" width="16.15234375" style="12" customWidth="1"/>
    <col min="7" max="20" width="17.3828125" style="11" customWidth="1"/>
    <col min="21" max="16384" width="8.921875" style="11"/>
  </cols>
  <sheetData>
    <row r="2" spans="2:19" ht="34.75" customHeight="1" x14ac:dyDescent="0.3">
      <c r="B2" s="18" t="s">
        <v>0</v>
      </c>
      <c r="C2" s="103">
        <f>+'Istruzioni per la compilazione'!B2</f>
        <v>0</v>
      </c>
      <c r="D2" s="15"/>
    </row>
    <row r="3" spans="2:19" ht="31.3" customHeight="1" thickBot="1" x14ac:dyDescent="0.35">
      <c r="B3" s="289" t="s">
        <v>272</v>
      </c>
    </row>
    <row r="4" spans="2:19" ht="32.6" thickBot="1" x14ac:dyDescent="0.35">
      <c r="B4" s="83" t="s">
        <v>120</v>
      </c>
      <c r="C4" s="70" t="s">
        <v>121</v>
      </c>
      <c r="D4" s="70" t="s">
        <v>203</v>
      </c>
      <c r="E4" s="70" t="s">
        <v>304</v>
      </c>
      <c r="F4" s="70" t="s">
        <v>302</v>
      </c>
      <c r="G4" s="70" t="s">
        <v>53</v>
      </c>
      <c r="H4" s="70" t="s">
        <v>305</v>
      </c>
      <c r="I4" s="70" t="s">
        <v>55</v>
      </c>
      <c r="J4" s="70" t="s">
        <v>56</v>
      </c>
      <c r="K4" s="70" t="s">
        <v>57</v>
      </c>
      <c r="L4" s="70" t="s">
        <v>455</v>
      </c>
      <c r="M4" s="70" t="s">
        <v>456</v>
      </c>
      <c r="N4" s="70" t="s">
        <v>59</v>
      </c>
      <c r="O4" s="70" t="s">
        <v>83</v>
      </c>
      <c r="P4" s="70" t="s">
        <v>84</v>
      </c>
      <c r="Q4" s="70" t="s">
        <v>85</v>
      </c>
      <c r="R4" s="70" t="s">
        <v>86</v>
      </c>
      <c r="S4" s="71" t="s">
        <v>87</v>
      </c>
    </row>
    <row r="5" spans="2:19" x14ac:dyDescent="0.3">
      <c r="B5" s="196" t="s">
        <v>211</v>
      </c>
      <c r="C5" s="124" t="s">
        <v>212</v>
      </c>
      <c r="D5" s="180"/>
      <c r="E5" s="180"/>
      <c r="F5" s="282">
        <v>21.963999999999999</v>
      </c>
      <c r="G5" s="499"/>
      <c r="H5" s="283">
        <f>F5*(1-$G$5)</f>
        <v>21.963999999999999</v>
      </c>
      <c r="I5" s="284">
        <f t="shared" ref="I5:I21" si="0">+E5*D5*H5</f>
        <v>0</v>
      </c>
      <c r="J5" s="284">
        <f t="shared" ref="J5:J21" si="1">+I5*12</f>
        <v>0</v>
      </c>
      <c r="K5" s="284">
        <f>+I5*'Istruzioni per la compilazione'!$B$3</f>
        <v>0</v>
      </c>
      <c r="L5" s="180"/>
      <c r="M5" s="180"/>
      <c r="N5" s="180"/>
      <c r="O5" s="153">
        <f t="shared" ref="O5:O21" si="2">+E5*D5</f>
        <v>0</v>
      </c>
      <c r="P5" s="153">
        <f>+O5*12</f>
        <v>0</v>
      </c>
      <c r="Q5" s="153">
        <f>O5*'Istruzioni per la compilazione'!$B$3</f>
        <v>0</v>
      </c>
      <c r="R5" s="162">
        <f t="shared" ref="R5:R21" si="3">+IFERROR(P5*N5,"resa mancante")</f>
        <v>0</v>
      </c>
      <c r="S5" s="172">
        <f t="shared" ref="S5:S21" si="4">+IFERROR(Q5*N5,"resa mancante")</f>
        <v>0</v>
      </c>
    </row>
    <row r="6" spans="2:19" ht="21.45" x14ac:dyDescent="0.3">
      <c r="B6" s="197" t="s">
        <v>213</v>
      </c>
      <c r="C6" s="122" t="s">
        <v>214</v>
      </c>
      <c r="D6" s="160"/>
      <c r="E6" s="160"/>
      <c r="F6" s="234">
        <v>22.537255125000001</v>
      </c>
      <c r="G6" s="500"/>
      <c r="H6" s="232">
        <f t="shared" ref="H6:H21" si="5">F6*(1-$G$5)</f>
        <v>22.537255125000001</v>
      </c>
      <c r="I6" s="256">
        <f t="shared" si="0"/>
        <v>0</v>
      </c>
      <c r="J6" s="256">
        <f t="shared" si="1"/>
        <v>0</v>
      </c>
      <c r="K6" s="256">
        <f>+I6*'Istruzioni per la compilazione'!$B$3</f>
        <v>0</v>
      </c>
      <c r="L6" s="160"/>
      <c r="M6" s="160"/>
      <c r="N6" s="160"/>
      <c r="O6" s="153">
        <f t="shared" si="2"/>
        <v>0</v>
      </c>
      <c r="P6" s="134">
        <f t="shared" ref="P6:P21" si="6">+IFERROR(O6*12,"resa mancante")</f>
        <v>0</v>
      </c>
      <c r="Q6" s="153">
        <f>O6*'Istruzioni per la compilazione'!$B$3</f>
        <v>0</v>
      </c>
      <c r="R6" s="173">
        <f t="shared" si="3"/>
        <v>0</v>
      </c>
      <c r="S6" s="174">
        <f t="shared" si="4"/>
        <v>0</v>
      </c>
    </row>
    <row r="7" spans="2:19" x14ac:dyDescent="0.3">
      <c r="B7" s="197" t="s">
        <v>215</v>
      </c>
      <c r="C7" s="122" t="s">
        <v>216</v>
      </c>
      <c r="D7" s="160"/>
      <c r="E7" s="160"/>
      <c r="F7" s="234">
        <v>21.964274062499999</v>
      </c>
      <c r="G7" s="500"/>
      <c r="H7" s="232">
        <f t="shared" si="5"/>
        <v>21.964274062499999</v>
      </c>
      <c r="I7" s="256">
        <f t="shared" ref="I7:I17" si="7">+E7*D7*H7</f>
        <v>0</v>
      </c>
      <c r="J7" s="256">
        <f t="shared" ref="J7:J17" si="8">+I7*12</f>
        <v>0</v>
      </c>
      <c r="K7" s="256">
        <f>+I7*'Istruzioni per la compilazione'!$B$3</f>
        <v>0</v>
      </c>
      <c r="L7" s="160"/>
      <c r="M7" s="160"/>
      <c r="N7" s="160"/>
      <c r="O7" s="153">
        <f t="shared" si="2"/>
        <v>0</v>
      </c>
      <c r="P7" s="134">
        <f t="shared" si="6"/>
        <v>0</v>
      </c>
      <c r="Q7" s="153">
        <f>O7*'Istruzioni per la compilazione'!$B$3</f>
        <v>0</v>
      </c>
      <c r="R7" s="173">
        <f t="shared" si="3"/>
        <v>0</v>
      </c>
      <c r="S7" s="174">
        <f t="shared" si="4"/>
        <v>0</v>
      </c>
    </row>
    <row r="8" spans="2:19" x14ac:dyDescent="0.3">
      <c r="B8" s="197" t="s">
        <v>217</v>
      </c>
      <c r="C8" s="122" t="s">
        <v>218</v>
      </c>
      <c r="D8" s="160"/>
      <c r="E8" s="160"/>
      <c r="F8" s="234">
        <v>22.919242500000003</v>
      </c>
      <c r="G8" s="500"/>
      <c r="H8" s="232">
        <f t="shared" si="5"/>
        <v>22.919242500000003</v>
      </c>
      <c r="I8" s="256">
        <f t="shared" si="7"/>
        <v>0</v>
      </c>
      <c r="J8" s="256">
        <f t="shared" si="8"/>
        <v>0</v>
      </c>
      <c r="K8" s="256">
        <f>+I8*'Istruzioni per la compilazione'!$B$3</f>
        <v>0</v>
      </c>
      <c r="L8" s="160"/>
      <c r="M8" s="160"/>
      <c r="N8" s="160"/>
      <c r="O8" s="153">
        <f t="shared" si="2"/>
        <v>0</v>
      </c>
      <c r="P8" s="134">
        <f t="shared" si="6"/>
        <v>0</v>
      </c>
      <c r="Q8" s="153">
        <f>O8*'Istruzioni per la compilazione'!$B$3</f>
        <v>0</v>
      </c>
      <c r="R8" s="173">
        <f t="shared" si="3"/>
        <v>0</v>
      </c>
      <c r="S8" s="174">
        <f t="shared" si="4"/>
        <v>0</v>
      </c>
    </row>
    <row r="9" spans="2:19" x14ac:dyDescent="0.3">
      <c r="B9" s="197" t="s">
        <v>219</v>
      </c>
      <c r="C9" s="122" t="s">
        <v>220</v>
      </c>
      <c r="D9" s="160"/>
      <c r="E9" s="160"/>
      <c r="F9" s="234">
        <v>21.391293000000005</v>
      </c>
      <c r="G9" s="500"/>
      <c r="H9" s="232">
        <f t="shared" si="5"/>
        <v>21.391293000000005</v>
      </c>
      <c r="I9" s="256">
        <f t="shared" si="7"/>
        <v>0</v>
      </c>
      <c r="J9" s="256">
        <f t="shared" si="8"/>
        <v>0</v>
      </c>
      <c r="K9" s="256">
        <f>+I9*'Istruzioni per la compilazione'!$B$3</f>
        <v>0</v>
      </c>
      <c r="L9" s="160"/>
      <c r="M9" s="160"/>
      <c r="N9" s="160"/>
      <c r="O9" s="153">
        <f t="shared" si="2"/>
        <v>0</v>
      </c>
      <c r="P9" s="134">
        <f t="shared" si="6"/>
        <v>0</v>
      </c>
      <c r="Q9" s="153">
        <f>O9*'Istruzioni per la compilazione'!$B$3</f>
        <v>0</v>
      </c>
      <c r="R9" s="173">
        <f t="shared" si="3"/>
        <v>0</v>
      </c>
      <c r="S9" s="174">
        <f t="shared" si="4"/>
        <v>0</v>
      </c>
    </row>
    <row r="10" spans="2:19" x14ac:dyDescent="0.3">
      <c r="B10" s="197" t="s">
        <v>221</v>
      </c>
      <c r="C10" s="122" t="s">
        <v>222</v>
      </c>
      <c r="D10" s="160"/>
      <c r="E10" s="160"/>
      <c r="F10" s="234">
        <v>21.964274062499999</v>
      </c>
      <c r="G10" s="500"/>
      <c r="H10" s="232">
        <f t="shared" si="5"/>
        <v>21.964274062499999</v>
      </c>
      <c r="I10" s="256">
        <f t="shared" si="7"/>
        <v>0</v>
      </c>
      <c r="J10" s="256">
        <f t="shared" si="8"/>
        <v>0</v>
      </c>
      <c r="K10" s="256">
        <f>+I10*'Istruzioni per la compilazione'!$B$3</f>
        <v>0</v>
      </c>
      <c r="L10" s="160"/>
      <c r="M10" s="160"/>
      <c r="N10" s="160"/>
      <c r="O10" s="153">
        <f t="shared" si="2"/>
        <v>0</v>
      </c>
      <c r="P10" s="134">
        <f t="shared" si="6"/>
        <v>0</v>
      </c>
      <c r="Q10" s="153">
        <f>O10*'Istruzioni per la compilazione'!$B$3</f>
        <v>0</v>
      </c>
      <c r="R10" s="173">
        <f t="shared" si="3"/>
        <v>0</v>
      </c>
      <c r="S10" s="174">
        <f t="shared" si="4"/>
        <v>0</v>
      </c>
    </row>
    <row r="11" spans="2:19" ht="21.45" x14ac:dyDescent="0.3">
      <c r="B11" s="197" t="s">
        <v>223</v>
      </c>
      <c r="C11" s="122" t="s">
        <v>224</v>
      </c>
      <c r="D11" s="160"/>
      <c r="E11" s="160"/>
      <c r="F11" s="234">
        <v>20.0543371875</v>
      </c>
      <c r="G11" s="500"/>
      <c r="H11" s="232">
        <f t="shared" si="5"/>
        <v>20.0543371875</v>
      </c>
      <c r="I11" s="256">
        <f t="shared" si="7"/>
        <v>0</v>
      </c>
      <c r="J11" s="256">
        <f t="shared" si="8"/>
        <v>0</v>
      </c>
      <c r="K11" s="256">
        <f>+I11*'Istruzioni per la compilazione'!$B$3</f>
        <v>0</v>
      </c>
      <c r="L11" s="160"/>
      <c r="M11" s="160"/>
      <c r="N11" s="160"/>
      <c r="O11" s="153">
        <f t="shared" si="2"/>
        <v>0</v>
      </c>
      <c r="P11" s="134">
        <f t="shared" si="6"/>
        <v>0</v>
      </c>
      <c r="Q11" s="153">
        <f>O11*'Istruzioni per la compilazione'!$B$3</f>
        <v>0</v>
      </c>
      <c r="R11" s="173">
        <f t="shared" si="3"/>
        <v>0</v>
      </c>
      <c r="S11" s="174">
        <f t="shared" si="4"/>
        <v>0</v>
      </c>
    </row>
    <row r="12" spans="2:19" x14ac:dyDescent="0.3">
      <c r="B12" s="197" t="s">
        <v>225</v>
      </c>
      <c r="C12" s="122" t="s">
        <v>226</v>
      </c>
      <c r="D12" s="160"/>
      <c r="E12" s="160"/>
      <c r="F12" s="234">
        <v>22.15526775</v>
      </c>
      <c r="G12" s="500"/>
      <c r="H12" s="232">
        <f t="shared" si="5"/>
        <v>22.15526775</v>
      </c>
      <c r="I12" s="256">
        <f t="shared" si="7"/>
        <v>0</v>
      </c>
      <c r="J12" s="256">
        <f t="shared" si="8"/>
        <v>0</v>
      </c>
      <c r="K12" s="256">
        <f>+I12*'Istruzioni per la compilazione'!$B$3</f>
        <v>0</v>
      </c>
      <c r="L12" s="160"/>
      <c r="M12" s="160"/>
      <c r="N12" s="160"/>
      <c r="O12" s="153">
        <f t="shared" si="2"/>
        <v>0</v>
      </c>
      <c r="P12" s="134">
        <f t="shared" si="6"/>
        <v>0</v>
      </c>
      <c r="Q12" s="153">
        <f>O12*'Istruzioni per la compilazione'!$B$3</f>
        <v>0</v>
      </c>
      <c r="R12" s="173">
        <f t="shared" si="3"/>
        <v>0</v>
      </c>
      <c r="S12" s="174">
        <f t="shared" si="4"/>
        <v>0</v>
      </c>
    </row>
    <row r="13" spans="2:19" ht="21.45" x14ac:dyDescent="0.3">
      <c r="B13" s="197" t="s">
        <v>227</v>
      </c>
      <c r="C13" s="122" t="s">
        <v>228</v>
      </c>
      <c r="D13" s="160"/>
      <c r="E13" s="160"/>
      <c r="F13" s="234">
        <v>21.964274062499999</v>
      </c>
      <c r="G13" s="500"/>
      <c r="H13" s="232">
        <f t="shared" si="5"/>
        <v>21.964274062499999</v>
      </c>
      <c r="I13" s="256">
        <f t="shared" si="7"/>
        <v>0</v>
      </c>
      <c r="J13" s="256">
        <f t="shared" si="8"/>
        <v>0</v>
      </c>
      <c r="K13" s="256">
        <f>+I13*'Istruzioni per la compilazione'!$B$3</f>
        <v>0</v>
      </c>
      <c r="L13" s="160"/>
      <c r="M13" s="160"/>
      <c r="N13" s="160"/>
      <c r="O13" s="153">
        <f t="shared" si="2"/>
        <v>0</v>
      </c>
      <c r="P13" s="134">
        <f t="shared" si="6"/>
        <v>0</v>
      </c>
      <c r="Q13" s="153">
        <f>O13*'Istruzioni per la compilazione'!$B$3</f>
        <v>0</v>
      </c>
      <c r="R13" s="173">
        <f t="shared" si="3"/>
        <v>0</v>
      </c>
      <c r="S13" s="174">
        <f t="shared" si="4"/>
        <v>0</v>
      </c>
    </row>
    <row r="14" spans="2:19" x14ac:dyDescent="0.3">
      <c r="B14" s="197" t="s">
        <v>229</v>
      </c>
      <c r="C14" s="122" t="s">
        <v>230</v>
      </c>
      <c r="D14" s="160"/>
      <c r="E14" s="160"/>
      <c r="F14" s="234">
        <v>21.009305625000003</v>
      </c>
      <c r="G14" s="500"/>
      <c r="H14" s="232">
        <f t="shared" si="5"/>
        <v>21.009305625000003</v>
      </c>
      <c r="I14" s="256">
        <f t="shared" si="7"/>
        <v>0</v>
      </c>
      <c r="J14" s="256">
        <f t="shared" si="8"/>
        <v>0</v>
      </c>
      <c r="K14" s="256">
        <f>+I14*'Istruzioni per la compilazione'!$B$3</f>
        <v>0</v>
      </c>
      <c r="L14" s="160"/>
      <c r="M14" s="160"/>
      <c r="N14" s="160"/>
      <c r="O14" s="153">
        <f t="shared" si="2"/>
        <v>0</v>
      </c>
      <c r="P14" s="134">
        <f t="shared" si="6"/>
        <v>0</v>
      </c>
      <c r="Q14" s="153">
        <f>O14*'Istruzioni per la compilazione'!$B$3</f>
        <v>0</v>
      </c>
      <c r="R14" s="173">
        <f t="shared" si="3"/>
        <v>0</v>
      </c>
      <c r="S14" s="174">
        <f t="shared" si="4"/>
        <v>0</v>
      </c>
    </row>
    <row r="15" spans="2:19" x14ac:dyDescent="0.3">
      <c r="B15" s="197" t="s">
        <v>231</v>
      </c>
      <c r="C15" s="122" t="s">
        <v>232</v>
      </c>
      <c r="D15" s="160"/>
      <c r="E15" s="160"/>
      <c r="F15" s="234">
        <v>19.481356125000001</v>
      </c>
      <c r="G15" s="500"/>
      <c r="H15" s="232">
        <f t="shared" si="5"/>
        <v>19.481356125000001</v>
      </c>
      <c r="I15" s="256">
        <f t="shared" si="7"/>
        <v>0</v>
      </c>
      <c r="J15" s="256">
        <f t="shared" si="8"/>
        <v>0</v>
      </c>
      <c r="K15" s="256">
        <f>+I15*'Istruzioni per la compilazione'!$B$3</f>
        <v>0</v>
      </c>
      <c r="L15" s="160"/>
      <c r="M15" s="160"/>
      <c r="N15" s="160"/>
      <c r="O15" s="153">
        <f t="shared" si="2"/>
        <v>0</v>
      </c>
      <c r="P15" s="134">
        <f t="shared" si="6"/>
        <v>0</v>
      </c>
      <c r="Q15" s="153">
        <f>O15*'Istruzioni per la compilazione'!$B$3</f>
        <v>0</v>
      </c>
      <c r="R15" s="173">
        <f t="shared" si="3"/>
        <v>0</v>
      </c>
      <c r="S15" s="174">
        <f t="shared" si="4"/>
        <v>0</v>
      </c>
    </row>
    <row r="16" spans="2:19" x14ac:dyDescent="0.3">
      <c r="B16" s="197" t="s">
        <v>233</v>
      </c>
      <c r="C16" s="122" t="s">
        <v>234</v>
      </c>
      <c r="D16" s="160"/>
      <c r="E16" s="160"/>
      <c r="F16" s="234">
        <v>21.964274062499999</v>
      </c>
      <c r="G16" s="500"/>
      <c r="H16" s="232">
        <f t="shared" si="5"/>
        <v>21.964274062499999</v>
      </c>
      <c r="I16" s="256">
        <f t="shared" si="7"/>
        <v>0</v>
      </c>
      <c r="J16" s="256">
        <f t="shared" si="8"/>
        <v>0</v>
      </c>
      <c r="K16" s="256">
        <f>+I16*'Istruzioni per la compilazione'!$B$3</f>
        <v>0</v>
      </c>
      <c r="L16" s="160"/>
      <c r="M16" s="160"/>
      <c r="N16" s="160"/>
      <c r="O16" s="153">
        <f t="shared" si="2"/>
        <v>0</v>
      </c>
      <c r="P16" s="134">
        <f t="shared" si="6"/>
        <v>0</v>
      </c>
      <c r="Q16" s="153">
        <f>O16*'Istruzioni per la compilazione'!$B$3</f>
        <v>0</v>
      </c>
      <c r="R16" s="173">
        <f t="shared" si="3"/>
        <v>0</v>
      </c>
      <c r="S16" s="174">
        <f t="shared" si="4"/>
        <v>0</v>
      </c>
    </row>
    <row r="17" spans="2:19" x14ac:dyDescent="0.3">
      <c r="B17" s="197" t="s">
        <v>235</v>
      </c>
      <c r="C17" s="122" t="s">
        <v>236</v>
      </c>
      <c r="D17" s="160"/>
      <c r="E17" s="160"/>
      <c r="F17" s="234">
        <v>21.391293000000005</v>
      </c>
      <c r="G17" s="500"/>
      <c r="H17" s="232">
        <f t="shared" si="5"/>
        <v>21.391293000000005</v>
      </c>
      <c r="I17" s="256">
        <f t="shared" si="7"/>
        <v>0</v>
      </c>
      <c r="J17" s="256">
        <f t="shared" si="8"/>
        <v>0</v>
      </c>
      <c r="K17" s="256">
        <f>+I17*'Istruzioni per la compilazione'!$B$3</f>
        <v>0</v>
      </c>
      <c r="L17" s="160"/>
      <c r="M17" s="160"/>
      <c r="N17" s="160"/>
      <c r="O17" s="153">
        <f t="shared" si="2"/>
        <v>0</v>
      </c>
      <c r="P17" s="134">
        <f t="shared" si="6"/>
        <v>0</v>
      </c>
      <c r="Q17" s="153">
        <f>O17*'Istruzioni per la compilazione'!$B$3</f>
        <v>0</v>
      </c>
      <c r="R17" s="173">
        <f t="shared" si="3"/>
        <v>0</v>
      </c>
      <c r="S17" s="174">
        <f t="shared" si="4"/>
        <v>0</v>
      </c>
    </row>
    <row r="18" spans="2:19" ht="21.45" x14ac:dyDescent="0.3">
      <c r="B18" s="197" t="s">
        <v>237</v>
      </c>
      <c r="C18" s="122" t="s">
        <v>238</v>
      </c>
      <c r="D18" s="160"/>
      <c r="E18" s="160"/>
      <c r="F18" s="234">
        <v>19.290362437500001</v>
      </c>
      <c r="G18" s="502"/>
      <c r="H18" s="232">
        <f t="shared" ref="H18" si="9">F18*(1-$G$5)</f>
        <v>19.290362437500001</v>
      </c>
      <c r="I18" s="256">
        <f t="shared" ref="I18" si="10">+E18*D18*H18</f>
        <v>0</v>
      </c>
      <c r="J18" s="256">
        <f t="shared" ref="J18" si="11">+I18*12</f>
        <v>0</v>
      </c>
      <c r="K18" s="256">
        <f>+I18*'Istruzioni per la compilazione'!$B$3</f>
        <v>0</v>
      </c>
      <c r="L18" s="160"/>
      <c r="M18" s="160"/>
      <c r="N18" s="160"/>
      <c r="O18" s="153">
        <f t="shared" ref="O18" si="12">+E18*D18</f>
        <v>0</v>
      </c>
      <c r="P18" s="134">
        <f t="shared" ref="P18" si="13">+IFERROR(O18*12,"resa mancante")</f>
        <v>0</v>
      </c>
      <c r="Q18" s="153">
        <f>O18*'Istruzioni per la compilazione'!$B$3</f>
        <v>0</v>
      </c>
      <c r="R18" s="173">
        <f t="shared" ref="R18" si="14">+IFERROR(P18*N18,"resa mancante")</f>
        <v>0</v>
      </c>
      <c r="S18" s="174">
        <f t="shared" ref="S18" si="15">+IFERROR(Q18*N18,"resa mancante")</f>
        <v>0</v>
      </c>
    </row>
    <row r="19" spans="2:19" ht="12" customHeight="1" x14ac:dyDescent="0.3">
      <c r="B19" s="197" t="s">
        <v>520</v>
      </c>
      <c r="C19" s="122" t="s">
        <v>523</v>
      </c>
      <c r="D19" s="160"/>
      <c r="E19" s="160"/>
      <c r="F19" s="234">
        <v>21.970232532303374</v>
      </c>
      <c r="G19" s="502"/>
      <c r="H19" s="232">
        <f t="shared" ref="H19" si="16">F19*(1-$G$5)</f>
        <v>21.970232532303374</v>
      </c>
      <c r="I19" s="256">
        <f t="shared" ref="I19" si="17">+E19*D19*H19</f>
        <v>0</v>
      </c>
      <c r="J19" s="256">
        <f t="shared" ref="J19" si="18">+I19*12</f>
        <v>0</v>
      </c>
      <c r="K19" s="256">
        <f>+I19*'Istruzioni per la compilazione'!$B$3</f>
        <v>0</v>
      </c>
      <c r="L19" s="160"/>
      <c r="M19" s="160"/>
      <c r="N19" s="160"/>
      <c r="O19" s="153">
        <f t="shared" ref="O19" si="19">+E19*D19</f>
        <v>0</v>
      </c>
      <c r="P19" s="134">
        <f t="shared" ref="P19" si="20">+IFERROR(O19*12,"resa mancante")</f>
        <v>0</v>
      </c>
      <c r="Q19" s="153">
        <f>O19*'Istruzioni per la compilazione'!$B$3</f>
        <v>0</v>
      </c>
      <c r="R19" s="173">
        <f t="shared" ref="R19" si="21">+IFERROR(P19*N19,"resa mancante")</f>
        <v>0</v>
      </c>
      <c r="S19" s="174">
        <f t="shared" ref="S19" si="22">+IFERROR(Q19*N19,"resa mancante")</f>
        <v>0</v>
      </c>
    </row>
    <row r="20" spans="2:19" ht="12" customHeight="1" x14ac:dyDescent="0.3">
      <c r="B20" s="197" t="s">
        <v>521</v>
      </c>
      <c r="C20" s="122" t="s">
        <v>524</v>
      </c>
      <c r="D20" s="160"/>
      <c r="E20" s="160"/>
      <c r="F20" s="234">
        <v>23.168266274999997</v>
      </c>
      <c r="G20" s="502"/>
      <c r="H20" s="232">
        <f t="shared" ref="H20" si="23">F20*(1-$G$5)</f>
        <v>23.168266274999997</v>
      </c>
      <c r="I20" s="256">
        <f t="shared" ref="I20" si="24">+E20*D20*H20</f>
        <v>0</v>
      </c>
      <c r="J20" s="256">
        <f t="shared" ref="J20" si="25">+I20*12</f>
        <v>0</v>
      </c>
      <c r="K20" s="256">
        <f>+I20*'Istruzioni per la compilazione'!$B$3</f>
        <v>0</v>
      </c>
      <c r="L20" s="160"/>
      <c r="M20" s="160"/>
      <c r="N20" s="160"/>
      <c r="O20" s="153">
        <f t="shared" ref="O20" si="26">+E20*D20</f>
        <v>0</v>
      </c>
      <c r="P20" s="134">
        <f t="shared" ref="P20" si="27">+IFERROR(O20*12,"resa mancante")</f>
        <v>0</v>
      </c>
      <c r="Q20" s="153">
        <f>O20*'Istruzioni per la compilazione'!$B$3</f>
        <v>0</v>
      </c>
      <c r="R20" s="173">
        <f t="shared" ref="R20" si="28">+IFERROR(P20*N20,"resa mancante")</f>
        <v>0</v>
      </c>
      <c r="S20" s="174">
        <f t="shared" ref="S20" si="29">+IFERROR(Q20*N20,"resa mancante")</f>
        <v>0</v>
      </c>
    </row>
    <row r="21" spans="2:19" ht="13" customHeight="1" thickBot="1" x14ac:dyDescent="0.35">
      <c r="B21" s="198" t="s">
        <v>522</v>
      </c>
      <c r="C21" s="123" t="s">
        <v>525</v>
      </c>
      <c r="D21" s="161"/>
      <c r="E21" s="161"/>
      <c r="F21" s="235">
        <v>24.876484325000003</v>
      </c>
      <c r="G21" s="501"/>
      <c r="H21" s="233">
        <f t="shared" si="5"/>
        <v>24.876484325000003</v>
      </c>
      <c r="I21" s="257">
        <f t="shared" si="0"/>
        <v>0</v>
      </c>
      <c r="J21" s="257">
        <f t="shared" si="1"/>
        <v>0</v>
      </c>
      <c r="K21" s="257">
        <f>+I21*'Istruzioni per la compilazione'!$B$3</f>
        <v>0</v>
      </c>
      <c r="L21" s="161"/>
      <c r="M21" s="161"/>
      <c r="N21" s="161"/>
      <c r="O21" s="206">
        <f t="shared" si="2"/>
        <v>0</v>
      </c>
      <c r="P21" s="136">
        <f t="shared" si="6"/>
        <v>0</v>
      </c>
      <c r="Q21" s="206">
        <f>O21*'Istruzioni per la compilazione'!$B$3</f>
        <v>0</v>
      </c>
      <c r="R21" s="175">
        <f t="shared" si="3"/>
        <v>0</v>
      </c>
      <c r="S21" s="176">
        <f t="shared" si="4"/>
        <v>0</v>
      </c>
    </row>
    <row r="22" spans="2:19" ht="11.15" thickBot="1" x14ac:dyDescent="0.35">
      <c r="H22" s="285"/>
      <c r="I22" s="279">
        <f>SUM(I5:I21)</f>
        <v>0</v>
      </c>
      <c r="J22" s="280">
        <f>SUM(J5:J21)</f>
        <v>0</v>
      </c>
      <c r="K22" s="281">
        <f>SUM(K5:K21)</f>
        <v>0</v>
      </c>
      <c r="O22" s="170">
        <f>SUM(O5:O21)</f>
        <v>0</v>
      </c>
      <c r="P22" s="171">
        <f>SUM(P5:P21)</f>
        <v>0</v>
      </c>
      <c r="Q22" s="171">
        <f>SUM(Q5:Q21)</f>
        <v>0</v>
      </c>
      <c r="R22" s="177">
        <f>SUM(R5:R21)</f>
        <v>0</v>
      </c>
      <c r="S22" s="178">
        <f>SUM(S5:S21)</f>
        <v>0</v>
      </c>
    </row>
    <row r="23" spans="2:19" ht="11.15" thickBot="1" x14ac:dyDescent="0.35">
      <c r="J23" s="6"/>
      <c r="O23" s="471" t="s">
        <v>89</v>
      </c>
      <c r="P23" s="472"/>
      <c r="Q23" s="472"/>
      <c r="R23" s="472"/>
      <c r="S23" s="95">
        <f>IFERROR(S22/K22,0)</f>
        <v>0</v>
      </c>
    </row>
  </sheetData>
  <mergeCells count="2">
    <mergeCell ref="O23:R23"/>
    <mergeCell ref="G5:G21"/>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S9"/>
  <sheetViews>
    <sheetView showGridLines="0" zoomScaleNormal="100" workbookViewId="0">
      <selection activeCell="E22" sqref="E22:E23"/>
    </sheetView>
  </sheetViews>
  <sheetFormatPr defaultColWidth="8.921875" defaultRowHeight="10.75" x14ac:dyDescent="0.3"/>
  <cols>
    <col min="1" max="1" width="1.4609375" style="11" customWidth="1"/>
    <col min="2" max="2" width="13.15234375" style="11" customWidth="1"/>
    <col min="3" max="3" width="61.53515625" style="11" customWidth="1"/>
    <col min="4" max="5" width="19.61328125" style="11" customWidth="1"/>
    <col min="6" max="6" width="16.15234375" style="12" customWidth="1"/>
    <col min="7" max="20" width="17.3828125" style="11" customWidth="1"/>
    <col min="21" max="16384" width="8.921875" style="11"/>
  </cols>
  <sheetData>
    <row r="2" spans="2:19" ht="34.75" customHeight="1" x14ac:dyDescent="0.3">
      <c r="B2" s="18" t="s">
        <v>0</v>
      </c>
      <c r="C2" s="103">
        <f>+'Istruzioni per la compilazione'!B2</f>
        <v>0</v>
      </c>
      <c r="D2" s="15"/>
    </row>
    <row r="3" spans="2:19" ht="31.3" customHeight="1" thickBot="1" x14ac:dyDescent="0.35">
      <c r="B3" s="289" t="s">
        <v>417</v>
      </c>
    </row>
    <row r="4" spans="2:19" ht="32.6" thickBot="1" x14ac:dyDescent="0.35">
      <c r="B4" s="83" t="s">
        <v>120</v>
      </c>
      <c r="C4" s="70" t="s">
        <v>416</v>
      </c>
      <c r="D4" s="70" t="s">
        <v>281</v>
      </c>
      <c r="E4" s="70" t="s">
        <v>306</v>
      </c>
      <c r="F4" s="70" t="s">
        <v>302</v>
      </c>
      <c r="G4" s="70" t="s">
        <v>53</v>
      </c>
      <c r="H4" s="70" t="s">
        <v>305</v>
      </c>
      <c r="I4" s="70" t="s">
        <v>55</v>
      </c>
      <c r="J4" s="70" t="s">
        <v>56</v>
      </c>
      <c r="K4" s="70" t="s">
        <v>57</v>
      </c>
      <c r="L4" s="70" t="s">
        <v>455</v>
      </c>
      <c r="M4" s="70" t="s">
        <v>456</v>
      </c>
      <c r="N4" s="70" t="s">
        <v>59</v>
      </c>
      <c r="O4" s="70" t="s">
        <v>83</v>
      </c>
      <c r="P4" s="70" t="s">
        <v>84</v>
      </c>
      <c r="Q4" s="70" t="s">
        <v>85</v>
      </c>
      <c r="R4" s="70" t="s">
        <v>86</v>
      </c>
      <c r="S4" s="71" t="s">
        <v>87</v>
      </c>
    </row>
    <row r="5" spans="2:19" x14ac:dyDescent="0.3">
      <c r="B5" s="375" t="s">
        <v>413</v>
      </c>
      <c r="C5" s="376" t="s">
        <v>410</v>
      </c>
      <c r="D5" s="160"/>
      <c r="E5" s="160"/>
      <c r="F5" s="234">
        <v>21.97</v>
      </c>
      <c r="G5" s="500"/>
      <c r="H5" s="232">
        <f>F5*(1-$G$5)</f>
        <v>21.97</v>
      </c>
      <c r="I5" s="256">
        <f t="shared" ref="I5:I7" si="0">+E5*D5*H5</f>
        <v>0</v>
      </c>
      <c r="J5" s="256">
        <f t="shared" ref="J5:J7" si="1">+I5*12</f>
        <v>0</v>
      </c>
      <c r="K5" s="256">
        <f>+I5*'Istruzioni per la compilazione'!$B$3</f>
        <v>0</v>
      </c>
      <c r="L5" s="160"/>
      <c r="M5" s="160"/>
      <c r="N5" s="160"/>
      <c r="O5" s="134">
        <f>+D5*E5</f>
        <v>0</v>
      </c>
      <c r="P5" s="134">
        <f>O5*12</f>
        <v>0</v>
      </c>
      <c r="Q5" s="134">
        <f>O5*'Istruzioni per la compilazione'!$B$3</f>
        <v>0</v>
      </c>
      <c r="R5" s="246">
        <f t="shared" ref="R5:R7" si="2">+IFERROR(P5*N5,"resa mancante")</f>
        <v>0</v>
      </c>
      <c r="S5" s="249">
        <f t="shared" ref="S5:S7" si="3">+IFERROR(Q5*N5,"resa mancante")</f>
        <v>0</v>
      </c>
    </row>
    <row r="6" spans="2:19" x14ac:dyDescent="0.3">
      <c r="B6" s="375" t="s">
        <v>414</v>
      </c>
      <c r="C6" s="376" t="s">
        <v>411</v>
      </c>
      <c r="D6" s="160"/>
      <c r="E6" s="160"/>
      <c r="F6" s="234">
        <v>23.167999999999999</v>
      </c>
      <c r="G6" s="500"/>
      <c r="H6" s="232">
        <f t="shared" ref="H6:H7" si="4">F6*(1-$G$5)</f>
        <v>23.167999999999999</v>
      </c>
      <c r="I6" s="256">
        <f t="shared" si="0"/>
        <v>0</v>
      </c>
      <c r="J6" s="256">
        <f t="shared" si="1"/>
        <v>0</v>
      </c>
      <c r="K6" s="256">
        <f>+I6*'Istruzioni per la compilazione'!$B$3</f>
        <v>0</v>
      </c>
      <c r="L6" s="160"/>
      <c r="M6" s="160"/>
      <c r="N6" s="160"/>
      <c r="O6" s="134">
        <f t="shared" ref="O6:O7" si="5">+D6*E6</f>
        <v>0</v>
      </c>
      <c r="P6" s="134">
        <f t="shared" ref="P6:P7" si="6">O6*12</f>
        <v>0</v>
      </c>
      <c r="Q6" s="134">
        <f>O6*'Istruzioni per la compilazione'!$B$3</f>
        <v>0</v>
      </c>
      <c r="R6" s="246">
        <f t="shared" si="2"/>
        <v>0</v>
      </c>
      <c r="S6" s="249">
        <f t="shared" si="3"/>
        <v>0</v>
      </c>
    </row>
    <row r="7" spans="2:19" ht="11.15" thickBot="1" x14ac:dyDescent="0.35">
      <c r="B7" s="377" t="s">
        <v>415</v>
      </c>
      <c r="C7" s="378" t="s">
        <v>412</v>
      </c>
      <c r="D7" s="161"/>
      <c r="E7" s="161"/>
      <c r="F7" s="235">
        <v>24.876000000000001</v>
      </c>
      <c r="G7" s="501"/>
      <c r="H7" s="233">
        <f t="shared" si="4"/>
        <v>24.876000000000001</v>
      </c>
      <c r="I7" s="257">
        <f t="shared" si="0"/>
        <v>0</v>
      </c>
      <c r="J7" s="257">
        <f t="shared" si="1"/>
        <v>0</v>
      </c>
      <c r="K7" s="257">
        <f>+I7*'Istruzioni per la compilazione'!$B$3</f>
        <v>0</v>
      </c>
      <c r="L7" s="161"/>
      <c r="M7" s="161"/>
      <c r="N7" s="161"/>
      <c r="O7" s="201">
        <f t="shared" si="5"/>
        <v>0</v>
      </c>
      <c r="P7" s="201">
        <f t="shared" si="6"/>
        <v>0</v>
      </c>
      <c r="Q7" s="201">
        <f>O7*'Istruzioni per la compilazione'!$B$3</f>
        <v>0</v>
      </c>
      <c r="R7" s="261">
        <f t="shared" si="2"/>
        <v>0</v>
      </c>
      <c r="S7" s="262">
        <f t="shared" si="3"/>
        <v>0</v>
      </c>
    </row>
    <row r="8" spans="2:19" ht="11.15" thickBot="1" x14ac:dyDescent="0.35">
      <c r="H8" s="165"/>
      <c r="I8" s="258">
        <f>SUM(I5:I7)</f>
        <v>0</v>
      </c>
      <c r="J8" s="259">
        <f>SUM(J5:J7)</f>
        <v>0</v>
      </c>
      <c r="K8" s="260">
        <f>SUM(K5:K7)</f>
        <v>0</v>
      </c>
      <c r="O8" s="203">
        <f>SUM(O5:O7)</f>
        <v>0</v>
      </c>
      <c r="P8" s="204">
        <f>SUM(P5:P7)</f>
        <v>0</v>
      </c>
      <c r="Q8" s="204">
        <f>SUM(Q5:Q7)</f>
        <v>0</v>
      </c>
      <c r="R8" s="263">
        <f>SUM(R5:R7)</f>
        <v>0</v>
      </c>
      <c r="S8" s="264">
        <f>SUM(S5:S7)</f>
        <v>0</v>
      </c>
    </row>
    <row r="9" spans="2:19" ht="11.15" thickBot="1" x14ac:dyDescent="0.35">
      <c r="J9" s="6"/>
      <c r="O9" s="471" t="s">
        <v>89</v>
      </c>
      <c r="P9" s="472"/>
      <c r="Q9" s="472"/>
      <c r="R9" s="472"/>
      <c r="S9" s="95">
        <f>IFERROR(S8/K8,0)</f>
        <v>0</v>
      </c>
    </row>
  </sheetData>
  <mergeCells count="2">
    <mergeCell ref="G5:G7"/>
    <mergeCell ref="O9:R9"/>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U46"/>
  <sheetViews>
    <sheetView showGridLines="0" zoomScaleNormal="100" workbookViewId="0">
      <selection activeCell="Q26" sqref="Q26"/>
    </sheetView>
  </sheetViews>
  <sheetFormatPr defaultColWidth="8.921875" defaultRowHeight="10.75" x14ac:dyDescent="0.3"/>
  <cols>
    <col min="1" max="1" width="1.4609375" style="11" customWidth="1"/>
    <col min="2" max="2" width="13.15234375" style="11" customWidth="1"/>
    <col min="3" max="3" width="61.53515625" style="11" customWidth="1"/>
    <col min="4" max="5" width="19.61328125" style="11" customWidth="1"/>
    <col min="6" max="6" width="16.15234375" style="12" customWidth="1"/>
    <col min="7" max="22" width="17.3828125" style="11" customWidth="1"/>
    <col min="23" max="16384" width="8.921875" style="11"/>
  </cols>
  <sheetData>
    <row r="2" spans="2:21" ht="34.75" customHeight="1" x14ac:dyDescent="0.3">
      <c r="B2" s="18" t="s">
        <v>0</v>
      </c>
      <c r="C2" s="103">
        <f>+'Istruzioni per la compilazione'!B2</f>
        <v>0</v>
      </c>
      <c r="D2" s="15"/>
    </row>
    <row r="3" spans="2:21" ht="31.3" customHeight="1" thickBot="1" x14ac:dyDescent="0.35">
      <c r="B3" s="392" t="s">
        <v>301</v>
      </c>
    </row>
    <row r="4" spans="2:21" ht="43.3" thickBot="1" x14ac:dyDescent="0.35">
      <c r="B4" s="326" t="s">
        <v>120</v>
      </c>
      <c r="C4" s="327" t="s">
        <v>282</v>
      </c>
      <c r="D4" s="327" t="s">
        <v>605</v>
      </c>
      <c r="E4" s="327" t="s">
        <v>91</v>
      </c>
      <c r="F4" s="327" t="s">
        <v>202</v>
      </c>
      <c r="G4" s="327" t="s">
        <v>53</v>
      </c>
      <c r="H4" s="327" t="s">
        <v>307</v>
      </c>
      <c r="I4" s="327" t="s">
        <v>55</v>
      </c>
      <c r="J4" s="327" t="s">
        <v>56</v>
      </c>
      <c r="K4" s="327" t="s">
        <v>57</v>
      </c>
      <c r="L4" s="327" t="s">
        <v>60</v>
      </c>
      <c r="M4" s="327" t="s">
        <v>58</v>
      </c>
      <c r="N4" s="327" t="s">
        <v>455</v>
      </c>
      <c r="O4" s="327" t="s">
        <v>456</v>
      </c>
      <c r="P4" s="327" t="s">
        <v>59</v>
      </c>
      <c r="Q4" s="327" t="s">
        <v>83</v>
      </c>
      <c r="R4" s="327" t="s">
        <v>84</v>
      </c>
      <c r="S4" s="327" t="s">
        <v>85</v>
      </c>
      <c r="T4" s="327" t="s">
        <v>86</v>
      </c>
      <c r="U4" s="328" t="s">
        <v>87</v>
      </c>
    </row>
    <row r="5" spans="2:21" ht="21.45" x14ac:dyDescent="0.3">
      <c r="B5" s="388" t="s">
        <v>283</v>
      </c>
      <c r="C5" s="389" t="s">
        <v>515</v>
      </c>
      <c r="D5" s="360"/>
      <c r="E5" s="360"/>
      <c r="F5" s="393">
        <v>0.18</v>
      </c>
      <c r="G5" s="503"/>
      <c r="H5" s="394">
        <f>+F5*(1-$G$5)</f>
        <v>0.18</v>
      </c>
      <c r="I5" s="395" t="e">
        <f>+K5/'Istruzioni per la compilazione'!$B$3</f>
        <v>#DIV/0!</v>
      </c>
      <c r="J5" s="395" t="e">
        <f>+I5*12</f>
        <v>#DIV/0!</v>
      </c>
      <c r="K5" s="395">
        <f>+H5*E5*D5</f>
        <v>0</v>
      </c>
      <c r="L5" s="360"/>
      <c r="M5" s="360"/>
      <c r="N5" s="360"/>
      <c r="O5" s="360"/>
      <c r="P5" s="360"/>
      <c r="Q5" s="361" t="str">
        <f>+IFERROR(D5*E5/L5,"resa mancante")</f>
        <v>resa mancante</v>
      </c>
      <c r="R5" s="361" t="str">
        <f>+IFERROR(Q5*12, "resa mancante")</f>
        <v>resa mancante</v>
      </c>
      <c r="S5" s="361" t="str">
        <f>+IFERROR(Q5*'Istruzioni per la compilazione'!$B$3,"resa mancante")</f>
        <v>resa mancante</v>
      </c>
      <c r="T5" s="362" t="str">
        <f>IFERROR(R5*P5,"resa mancante")</f>
        <v>resa mancante</v>
      </c>
      <c r="U5" s="363" t="str">
        <f>IFERROR(S5*P5,"resa mancante")</f>
        <v>resa mancante</v>
      </c>
    </row>
    <row r="6" spans="2:21" ht="14.4" customHeight="1" x14ac:dyDescent="0.3">
      <c r="B6" s="390" t="s">
        <v>285</v>
      </c>
      <c r="C6" s="391" t="s">
        <v>124</v>
      </c>
      <c r="D6" s="357"/>
      <c r="E6" s="357"/>
      <c r="F6" s="396">
        <v>2.1230000000000002</v>
      </c>
      <c r="G6" s="504"/>
      <c r="H6" s="397">
        <f t="shared" ref="H6:H26" si="0">+F6*(1-$G$5)</f>
        <v>2.1230000000000002</v>
      </c>
      <c r="I6" s="398" t="e">
        <f>+K6/'Istruzioni per la compilazione'!$B$3</f>
        <v>#DIV/0!</v>
      </c>
      <c r="J6" s="398" t="e">
        <f t="shared" ref="J6:J18" si="1">+I6*12</f>
        <v>#DIV/0!</v>
      </c>
      <c r="K6" s="398">
        <f t="shared" ref="K6:K18" si="2">+H6*E6*D6</f>
        <v>0</v>
      </c>
      <c r="L6" s="357"/>
      <c r="M6" s="357"/>
      <c r="N6" s="357"/>
      <c r="O6" s="357"/>
      <c r="P6" s="357"/>
      <c r="Q6" s="358" t="str">
        <f t="shared" ref="Q6:Q25" si="3">+IFERROR(D6*E6/L6,"resa mancante")</f>
        <v>resa mancante</v>
      </c>
      <c r="R6" s="358" t="str">
        <f t="shared" ref="R6:R25" si="4">+IFERROR(Q6*12, "resa mancante")</f>
        <v>resa mancante</v>
      </c>
      <c r="S6" s="358" t="str">
        <f>+IFERROR(Q6*'Istruzioni per la compilazione'!$B$3,"resa mancante")</f>
        <v>resa mancante</v>
      </c>
      <c r="T6" s="359" t="str">
        <f t="shared" ref="T6:T25" si="5">IFERROR(R6*P6,"resa mancante")</f>
        <v>resa mancante</v>
      </c>
      <c r="U6" s="364" t="str">
        <f t="shared" ref="U6:U25" si="6">IFERROR(S6*P6,"resa mancante")</f>
        <v>resa mancante</v>
      </c>
    </row>
    <row r="7" spans="2:21" ht="21.45" x14ac:dyDescent="0.3">
      <c r="B7" s="390" t="s">
        <v>286</v>
      </c>
      <c r="C7" s="391" t="s">
        <v>516</v>
      </c>
      <c r="D7" s="357"/>
      <c r="E7" s="357"/>
      <c r="F7" s="396">
        <v>1.0609999999999999</v>
      </c>
      <c r="G7" s="504"/>
      <c r="H7" s="397">
        <f t="shared" si="0"/>
        <v>1.0609999999999999</v>
      </c>
      <c r="I7" s="398" t="e">
        <f>+K7/'Istruzioni per la compilazione'!$B$3</f>
        <v>#DIV/0!</v>
      </c>
      <c r="J7" s="398" t="e">
        <f t="shared" si="1"/>
        <v>#DIV/0!</v>
      </c>
      <c r="K7" s="398">
        <f t="shared" si="2"/>
        <v>0</v>
      </c>
      <c r="L7" s="357"/>
      <c r="M7" s="357"/>
      <c r="N7" s="357"/>
      <c r="O7" s="357"/>
      <c r="P7" s="357"/>
      <c r="Q7" s="358" t="str">
        <f t="shared" si="3"/>
        <v>resa mancante</v>
      </c>
      <c r="R7" s="358" t="str">
        <f t="shared" si="4"/>
        <v>resa mancante</v>
      </c>
      <c r="S7" s="358" t="str">
        <f>+IFERROR(Q7*'Istruzioni per la compilazione'!$B$3,"resa mancante")</f>
        <v>resa mancante</v>
      </c>
      <c r="T7" s="359" t="str">
        <f t="shared" si="5"/>
        <v>resa mancante</v>
      </c>
      <c r="U7" s="364" t="str">
        <f t="shared" si="6"/>
        <v>resa mancante</v>
      </c>
    </row>
    <row r="8" spans="2:21" ht="14.4" customHeight="1" x14ac:dyDescent="0.3">
      <c r="B8" s="390" t="s">
        <v>287</v>
      </c>
      <c r="C8" s="391" t="s">
        <v>18</v>
      </c>
      <c r="D8" s="357"/>
      <c r="E8" s="357"/>
      <c r="F8" s="396">
        <v>3.5000000000000003E-2</v>
      </c>
      <c r="G8" s="504"/>
      <c r="H8" s="397">
        <f t="shared" si="0"/>
        <v>3.5000000000000003E-2</v>
      </c>
      <c r="I8" s="398" t="e">
        <f>+K8/'Istruzioni per la compilazione'!$B$3</f>
        <v>#DIV/0!</v>
      </c>
      <c r="J8" s="398" t="e">
        <f t="shared" si="1"/>
        <v>#DIV/0!</v>
      </c>
      <c r="K8" s="398">
        <f t="shared" si="2"/>
        <v>0</v>
      </c>
      <c r="L8" s="357"/>
      <c r="M8" s="357"/>
      <c r="N8" s="357"/>
      <c r="O8" s="357"/>
      <c r="P8" s="357"/>
      <c r="Q8" s="358" t="str">
        <f t="shared" si="3"/>
        <v>resa mancante</v>
      </c>
      <c r="R8" s="358" t="str">
        <f t="shared" si="4"/>
        <v>resa mancante</v>
      </c>
      <c r="S8" s="358" t="str">
        <f>+IFERROR(Q8*'Istruzioni per la compilazione'!$B$3,"resa mancante")</f>
        <v>resa mancante</v>
      </c>
      <c r="T8" s="359" t="str">
        <f t="shared" si="5"/>
        <v>resa mancante</v>
      </c>
      <c r="U8" s="364" t="str">
        <f t="shared" si="6"/>
        <v>resa mancante</v>
      </c>
    </row>
    <row r="9" spans="2:21" ht="21.45" x14ac:dyDescent="0.3">
      <c r="B9" s="390" t="s">
        <v>288</v>
      </c>
      <c r="C9" s="391" t="s">
        <v>20</v>
      </c>
      <c r="D9" s="357"/>
      <c r="E9" s="357"/>
      <c r="F9" s="396">
        <v>0.26500000000000001</v>
      </c>
      <c r="G9" s="504"/>
      <c r="H9" s="397">
        <f t="shared" si="0"/>
        <v>0.26500000000000001</v>
      </c>
      <c r="I9" s="398" t="e">
        <f>+K9/'Istruzioni per la compilazione'!$B$3</f>
        <v>#DIV/0!</v>
      </c>
      <c r="J9" s="398" t="e">
        <f t="shared" si="1"/>
        <v>#DIV/0!</v>
      </c>
      <c r="K9" s="398">
        <f t="shared" si="2"/>
        <v>0</v>
      </c>
      <c r="L9" s="357"/>
      <c r="M9" s="357"/>
      <c r="N9" s="357"/>
      <c r="O9" s="357"/>
      <c r="P9" s="357"/>
      <c r="Q9" s="358" t="str">
        <f t="shared" si="3"/>
        <v>resa mancante</v>
      </c>
      <c r="R9" s="358" t="str">
        <f t="shared" si="4"/>
        <v>resa mancante</v>
      </c>
      <c r="S9" s="358" t="str">
        <f>+IFERROR(Q9*'Istruzioni per la compilazione'!$B$3,"resa mancante")</f>
        <v>resa mancante</v>
      </c>
      <c r="T9" s="359" t="str">
        <f t="shared" si="5"/>
        <v>resa mancante</v>
      </c>
      <c r="U9" s="364" t="str">
        <f t="shared" si="6"/>
        <v>resa mancante</v>
      </c>
    </row>
    <row r="10" spans="2:21" ht="21.45" x14ac:dyDescent="0.3">
      <c r="B10" s="390" t="s">
        <v>289</v>
      </c>
      <c r="C10" s="391" t="s">
        <v>36</v>
      </c>
      <c r="D10" s="357"/>
      <c r="E10" s="357"/>
      <c r="F10" s="396">
        <v>1.7689999999999999</v>
      </c>
      <c r="G10" s="504"/>
      <c r="H10" s="397">
        <f t="shared" si="0"/>
        <v>1.7689999999999999</v>
      </c>
      <c r="I10" s="398" t="e">
        <f>+K10/'Istruzioni per la compilazione'!$B$3</f>
        <v>#DIV/0!</v>
      </c>
      <c r="J10" s="398" t="e">
        <f t="shared" si="1"/>
        <v>#DIV/0!</v>
      </c>
      <c r="K10" s="398">
        <f t="shared" si="2"/>
        <v>0</v>
      </c>
      <c r="L10" s="357"/>
      <c r="M10" s="357"/>
      <c r="N10" s="357"/>
      <c r="O10" s="357"/>
      <c r="P10" s="357"/>
      <c r="Q10" s="358" t="str">
        <f t="shared" si="3"/>
        <v>resa mancante</v>
      </c>
      <c r="R10" s="358" t="str">
        <f t="shared" si="4"/>
        <v>resa mancante</v>
      </c>
      <c r="S10" s="358" t="str">
        <f>+IFERROR(Q10*'Istruzioni per la compilazione'!$B$3,"resa mancante")</f>
        <v>resa mancante</v>
      </c>
      <c r="T10" s="359" t="str">
        <f t="shared" si="5"/>
        <v>resa mancante</v>
      </c>
      <c r="U10" s="364" t="str">
        <f t="shared" si="6"/>
        <v>resa mancante</v>
      </c>
    </row>
    <row r="11" spans="2:21" ht="14.4" customHeight="1" x14ac:dyDescent="0.3">
      <c r="B11" s="390" t="s">
        <v>290</v>
      </c>
      <c r="C11" s="391" t="s">
        <v>130</v>
      </c>
      <c r="D11" s="357"/>
      <c r="E11" s="357"/>
      <c r="F11" s="396">
        <v>0.70799999999999996</v>
      </c>
      <c r="G11" s="504"/>
      <c r="H11" s="397">
        <f t="shared" si="0"/>
        <v>0.70799999999999996</v>
      </c>
      <c r="I11" s="398" t="e">
        <f>+K11/'Istruzioni per la compilazione'!$B$3</f>
        <v>#DIV/0!</v>
      </c>
      <c r="J11" s="398" t="e">
        <f t="shared" si="1"/>
        <v>#DIV/0!</v>
      </c>
      <c r="K11" s="398">
        <f t="shared" si="2"/>
        <v>0</v>
      </c>
      <c r="L11" s="357"/>
      <c r="M11" s="357"/>
      <c r="N11" s="357"/>
      <c r="O11" s="357"/>
      <c r="P11" s="357"/>
      <c r="Q11" s="358" t="str">
        <f t="shared" si="3"/>
        <v>resa mancante</v>
      </c>
      <c r="R11" s="358" t="str">
        <f t="shared" si="4"/>
        <v>resa mancante</v>
      </c>
      <c r="S11" s="358" t="str">
        <f>+IFERROR(Q11*'Istruzioni per la compilazione'!$B$3,"resa mancante")</f>
        <v>resa mancante</v>
      </c>
      <c r="T11" s="359" t="str">
        <f t="shared" si="5"/>
        <v>resa mancante</v>
      </c>
      <c r="U11" s="364" t="str">
        <f t="shared" si="6"/>
        <v>resa mancante</v>
      </c>
    </row>
    <row r="12" spans="2:21" ht="21.45" x14ac:dyDescent="0.3">
      <c r="B12" s="390" t="s">
        <v>291</v>
      </c>
      <c r="C12" s="391" t="s">
        <v>110</v>
      </c>
      <c r="D12" s="357"/>
      <c r="E12" s="357"/>
      <c r="F12" s="396">
        <v>4.2000000000000003E-2</v>
      </c>
      <c r="G12" s="504"/>
      <c r="H12" s="397">
        <f t="shared" si="0"/>
        <v>4.2000000000000003E-2</v>
      </c>
      <c r="I12" s="398" t="e">
        <f>+K12/'Istruzioni per la compilazione'!$B$3</f>
        <v>#DIV/0!</v>
      </c>
      <c r="J12" s="398" t="e">
        <f t="shared" si="1"/>
        <v>#DIV/0!</v>
      </c>
      <c r="K12" s="398">
        <f t="shared" si="2"/>
        <v>0</v>
      </c>
      <c r="L12" s="357"/>
      <c r="M12" s="357"/>
      <c r="N12" s="357"/>
      <c r="O12" s="357"/>
      <c r="P12" s="357"/>
      <c r="Q12" s="358" t="str">
        <f t="shared" si="3"/>
        <v>resa mancante</v>
      </c>
      <c r="R12" s="358" t="str">
        <f t="shared" si="4"/>
        <v>resa mancante</v>
      </c>
      <c r="S12" s="358" t="str">
        <f>+IFERROR(Q12*'Istruzioni per la compilazione'!$B$3,"resa mancante")</f>
        <v>resa mancante</v>
      </c>
      <c r="T12" s="359" t="str">
        <f t="shared" si="5"/>
        <v>resa mancante</v>
      </c>
      <c r="U12" s="364" t="str">
        <f t="shared" si="6"/>
        <v>resa mancante</v>
      </c>
    </row>
    <row r="13" spans="2:21" ht="32.15" x14ac:dyDescent="0.3">
      <c r="B13" s="390" t="s">
        <v>292</v>
      </c>
      <c r="C13" s="391" t="s">
        <v>17</v>
      </c>
      <c r="D13" s="357"/>
      <c r="E13" s="357"/>
      <c r="F13" s="396">
        <v>4.7E-2</v>
      </c>
      <c r="G13" s="504"/>
      <c r="H13" s="397">
        <f t="shared" si="0"/>
        <v>4.7E-2</v>
      </c>
      <c r="I13" s="398" t="e">
        <f>+K13/'Istruzioni per la compilazione'!$B$3</f>
        <v>#DIV/0!</v>
      </c>
      <c r="J13" s="398" t="e">
        <f t="shared" si="1"/>
        <v>#DIV/0!</v>
      </c>
      <c r="K13" s="398">
        <f t="shared" si="2"/>
        <v>0</v>
      </c>
      <c r="L13" s="357"/>
      <c r="M13" s="357"/>
      <c r="N13" s="357"/>
      <c r="O13" s="357"/>
      <c r="P13" s="357"/>
      <c r="Q13" s="358" t="str">
        <f t="shared" si="3"/>
        <v>resa mancante</v>
      </c>
      <c r="R13" s="358" t="str">
        <f t="shared" si="4"/>
        <v>resa mancante</v>
      </c>
      <c r="S13" s="358" t="str">
        <f>+IFERROR(Q13*'Istruzioni per la compilazione'!$B$3,"resa mancante")</f>
        <v>resa mancante</v>
      </c>
      <c r="T13" s="359" t="str">
        <f t="shared" si="5"/>
        <v>resa mancante</v>
      </c>
      <c r="U13" s="364" t="str">
        <f t="shared" si="6"/>
        <v>resa mancante</v>
      </c>
    </row>
    <row r="14" spans="2:21" ht="14.4" customHeight="1" x14ac:dyDescent="0.3">
      <c r="B14" s="390" t="s">
        <v>293</v>
      </c>
      <c r="C14" s="391" t="s">
        <v>518</v>
      </c>
      <c r="D14" s="357"/>
      <c r="E14" s="357"/>
      <c r="F14" s="396">
        <v>0.14199999999999999</v>
      </c>
      <c r="G14" s="504"/>
      <c r="H14" s="397">
        <f t="shared" si="0"/>
        <v>0.14199999999999999</v>
      </c>
      <c r="I14" s="398" t="e">
        <f>+K14/'Istruzioni per la compilazione'!$B$3</f>
        <v>#DIV/0!</v>
      </c>
      <c r="J14" s="398" t="e">
        <f t="shared" si="1"/>
        <v>#DIV/0!</v>
      </c>
      <c r="K14" s="398">
        <f t="shared" si="2"/>
        <v>0</v>
      </c>
      <c r="L14" s="357"/>
      <c r="M14" s="357"/>
      <c r="N14" s="357"/>
      <c r="O14" s="357"/>
      <c r="P14" s="357"/>
      <c r="Q14" s="358" t="str">
        <f t="shared" ref="Q14:Q23" si="7">+IFERROR(D14*E14/L14,"resa mancante")</f>
        <v>resa mancante</v>
      </c>
      <c r="R14" s="358" t="str">
        <f t="shared" ref="R14:R23" si="8">+IFERROR(Q14*12, "resa mancante")</f>
        <v>resa mancante</v>
      </c>
      <c r="S14" s="358" t="str">
        <f>+IFERROR(Q14*'Istruzioni per la compilazione'!$B$3,"resa mancante")</f>
        <v>resa mancante</v>
      </c>
      <c r="T14" s="359" t="str">
        <f t="shared" ref="T14:T23" si="9">IFERROR(R14*P14,"resa mancante")</f>
        <v>resa mancante</v>
      </c>
      <c r="U14" s="364" t="str">
        <f t="shared" ref="U14:U23" si="10">IFERROR(S14*P14,"resa mancante")</f>
        <v>resa mancante</v>
      </c>
    </row>
    <row r="15" spans="2:21" ht="21.45" x14ac:dyDescent="0.3">
      <c r="B15" s="390" t="s">
        <v>294</v>
      </c>
      <c r="C15" s="391" t="s">
        <v>519</v>
      </c>
      <c r="D15" s="357"/>
      <c r="E15" s="357"/>
      <c r="F15" s="396">
        <v>0.214</v>
      </c>
      <c r="G15" s="504"/>
      <c r="H15" s="397">
        <f t="shared" si="0"/>
        <v>0.214</v>
      </c>
      <c r="I15" s="398" t="e">
        <f>+K15/'Istruzioni per la compilazione'!$B$3</f>
        <v>#DIV/0!</v>
      </c>
      <c r="J15" s="398" t="e">
        <f t="shared" si="1"/>
        <v>#DIV/0!</v>
      </c>
      <c r="K15" s="398">
        <f t="shared" si="2"/>
        <v>0</v>
      </c>
      <c r="L15" s="357"/>
      <c r="M15" s="357"/>
      <c r="N15" s="357"/>
      <c r="O15" s="357"/>
      <c r="P15" s="357"/>
      <c r="Q15" s="358" t="str">
        <f t="shared" si="7"/>
        <v>resa mancante</v>
      </c>
      <c r="R15" s="358" t="str">
        <f t="shared" si="8"/>
        <v>resa mancante</v>
      </c>
      <c r="S15" s="358" t="str">
        <f>+IFERROR(Q15*'Istruzioni per la compilazione'!$B$3,"resa mancante")</f>
        <v>resa mancante</v>
      </c>
      <c r="T15" s="359" t="str">
        <f t="shared" si="9"/>
        <v>resa mancante</v>
      </c>
      <c r="U15" s="364" t="str">
        <f t="shared" si="10"/>
        <v>resa mancante</v>
      </c>
    </row>
    <row r="16" spans="2:21" ht="21.45" x14ac:dyDescent="0.3">
      <c r="B16" s="390" t="s">
        <v>295</v>
      </c>
      <c r="C16" s="391" t="s">
        <v>135</v>
      </c>
      <c r="D16" s="357"/>
      <c r="E16" s="357"/>
      <c r="F16" s="396">
        <v>1.429</v>
      </c>
      <c r="G16" s="504"/>
      <c r="H16" s="397">
        <f t="shared" si="0"/>
        <v>1.429</v>
      </c>
      <c r="I16" s="398" t="e">
        <f>+K16/'Istruzioni per la compilazione'!$B$3</f>
        <v>#DIV/0!</v>
      </c>
      <c r="J16" s="398" t="e">
        <f t="shared" si="1"/>
        <v>#DIV/0!</v>
      </c>
      <c r="K16" s="398">
        <f t="shared" si="2"/>
        <v>0</v>
      </c>
      <c r="L16" s="357"/>
      <c r="M16" s="357"/>
      <c r="N16" s="357"/>
      <c r="O16" s="357"/>
      <c r="P16" s="357"/>
      <c r="Q16" s="358" t="str">
        <f t="shared" si="7"/>
        <v>resa mancante</v>
      </c>
      <c r="R16" s="358" t="str">
        <f t="shared" si="8"/>
        <v>resa mancante</v>
      </c>
      <c r="S16" s="358" t="str">
        <f>+IFERROR(Q16*'Istruzioni per la compilazione'!$B$3,"resa mancante")</f>
        <v>resa mancante</v>
      </c>
      <c r="T16" s="359" t="str">
        <f t="shared" si="9"/>
        <v>resa mancante</v>
      </c>
      <c r="U16" s="364" t="str">
        <f t="shared" si="10"/>
        <v>resa mancante</v>
      </c>
    </row>
    <row r="17" spans="2:21" ht="14.4" customHeight="1" x14ac:dyDescent="0.3">
      <c r="B17" s="390" t="s">
        <v>296</v>
      </c>
      <c r="C17" s="391" t="s">
        <v>25</v>
      </c>
      <c r="D17" s="357"/>
      <c r="E17" s="357"/>
      <c r="F17" s="396">
        <v>8.5000000000000006E-2</v>
      </c>
      <c r="G17" s="504"/>
      <c r="H17" s="397">
        <f t="shared" si="0"/>
        <v>8.5000000000000006E-2</v>
      </c>
      <c r="I17" s="398" t="e">
        <f>+K17/'Istruzioni per la compilazione'!$B$3</f>
        <v>#DIV/0!</v>
      </c>
      <c r="J17" s="398" t="e">
        <f t="shared" si="1"/>
        <v>#DIV/0!</v>
      </c>
      <c r="K17" s="398">
        <f t="shared" si="2"/>
        <v>0</v>
      </c>
      <c r="L17" s="357"/>
      <c r="M17" s="357"/>
      <c r="N17" s="357"/>
      <c r="O17" s="357"/>
      <c r="P17" s="357"/>
      <c r="Q17" s="358" t="str">
        <f t="shared" si="7"/>
        <v>resa mancante</v>
      </c>
      <c r="R17" s="358" t="str">
        <f t="shared" si="8"/>
        <v>resa mancante</v>
      </c>
      <c r="S17" s="358" t="str">
        <f>+IFERROR(Q17*'Istruzioni per la compilazione'!$B$3,"resa mancante")</f>
        <v>resa mancante</v>
      </c>
      <c r="T17" s="359" t="str">
        <f t="shared" si="9"/>
        <v>resa mancante</v>
      </c>
      <c r="U17" s="364" t="str">
        <f t="shared" si="10"/>
        <v>resa mancante</v>
      </c>
    </row>
    <row r="18" spans="2:21" ht="14.4" customHeight="1" x14ac:dyDescent="0.3">
      <c r="B18" s="390" t="s">
        <v>297</v>
      </c>
      <c r="C18" s="391" t="s">
        <v>511</v>
      </c>
      <c r="D18" s="357"/>
      <c r="E18" s="357"/>
      <c r="F18" s="396">
        <v>0.68079999999999996</v>
      </c>
      <c r="G18" s="504"/>
      <c r="H18" s="397">
        <f t="shared" si="0"/>
        <v>0.68079999999999996</v>
      </c>
      <c r="I18" s="398" t="e">
        <f>+K18/'Istruzioni per la compilazione'!$B$3</f>
        <v>#DIV/0!</v>
      </c>
      <c r="J18" s="398" t="e">
        <f t="shared" si="1"/>
        <v>#DIV/0!</v>
      </c>
      <c r="K18" s="398">
        <f t="shared" si="2"/>
        <v>0</v>
      </c>
      <c r="L18" s="357"/>
      <c r="M18" s="357"/>
      <c r="N18" s="357"/>
      <c r="O18" s="357"/>
      <c r="P18" s="357"/>
      <c r="Q18" s="358" t="str">
        <f t="shared" si="7"/>
        <v>resa mancante</v>
      </c>
      <c r="R18" s="358" t="str">
        <f t="shared" si="8"/>
        <v>resa mancante</v>
      </c>
      <c r="S18" s="358" t="str">
        <f>+IFERROR(Q18*'Istruzioni per la compilazione'!$B$3,"resa mancante")</f>
        <v>resa mancante</v>
      </c>
      <c r="T18" s="359" t="str">
        <f t="shared" si="9"/>
        <v>resa mancante</v>
      </c>
      <c r="U18" s="364" t="str">
        <f t="shared" si="10"/>
        <v>resa mancante</v>
      </c>
    </row>
    <row r="19" spans="2:21" ht="14.4" customHeight="1" x14ac:dyDescent="0.3">
      <c r="B19" s="390" t="s">
        <v>298</v>
      </c>
      <c r="C19" s="391" t="s">
        <v>24</v>
      </c>
      <c r="D19" s="357"/>
      <c r="E19" s="357"/>
      <c r="F19" s="396">
        <v>0.106</v>
      </c>
      <c r="G19" s="504"/>
      <c r="H19" s="397">
        <f t="shared" si="0"/>
        <v>0.106</v>
      </c>
      <c r="I19" s="398" t="e">
        <f>+K19/'Istruzioni per la compilazione'!$B$3</f>
        <v>#DIV/0!</v>
      </c>
      <c r="J19" s="398" t="e">
        <f t="shared" ref="J19:J20" si="11">+I19*12</f>
        <v>#DIV/0!</v>
      </c>
      <c r="K19" s="398">
        <f t="shared" ref="K19:K20" si="12">+H19*E19*D19</f>
        <v>0</v>
      </c>
      <c r="L19" s="357"/>
      <c r="M19" s="357"/>
      <c r="N19" s="357"/>
      <c r="O19" s="357"/>
      <c r="P19" s="357"/>
      <c r="Q19" s="358" t="str">
        <f t="shared" si="7"/>
        <v>resa mancante</v>
      </c>
      <c r="R19" s="358" t="str">
        <f t="shared" si="8"/>
        <v>resa mancante</v>
      </c>
      <c r="S19" s="358" t="str">
        <f>+IFERROR(Q19*'Istruzioni per la compilazione'!$B$3,"resa mancante")</f>
        <v>resa mancante</v>
      </c>
      <c r="T19" s="359" t="str">
        <f t="shared" si="9"/>
        <v>resa mancante</v>
      </c>
      <c r="U19" s="364" t="str">
        <f t="shared" si="10"/>
        <v>resa mancante</v>
      </c>
    </row>
    <row r="20" spans="2:21" ht="53.6" x14ac:dyDescent="0.3">
      <c r="B20" s="390" t="s">
        <v>299</v>
      </c>
      <c r="C20" s="391" t="s">
        <v>517</v>
      </c>
      <c r="D20" s="357"/>
      <c r="E20" s="357"/>
      <c r="F20" s="396">
        <v>0.42499999999999999</v>
      </c>
      <c r="G20" s="504"/>
      <c r="H20" s="397">
        <f t="shared" si="0"/>
        <v>0.42499999999999999</v>
      </c>
      <c r="I20" s="398" t="e">
        <f>+K20/'Istruzioni per la compilazione'!$B$3</f>
        <v>#DIV/0!</v>
      </c>
      <c r="J20" s="398" t="e">
        <f t="shared" si="11"/>
        <v>#DIV/0!</v>
      </c>
      <c r="K20" s="398">
        <f t="shared" si="12"/>
        <v>0</v>
      </c>
      <c r="L20" s="357"/>
      <c r="M20" s="357"/>
      <c r="N20" s="357"/>
      <c r="O20" s="357"/>
      <c r="P20" s="357"/>
      <c r="Q20" s="358" t="str">
        <f t="shared" si="7"/>
        <v>resa mancante</v>
      </c>
      <c r="R20" s="358" t="str">
        <f t="shared" si="8"/>
        <v>resa mancante</v>
      </c>
      <c r="S20" s="358" t="str">
        <f>+IFERROR(Q20*'Istruzioni per la compilazione'!$B$3,"resa mancante")</f>
        <v>resa mancante</v>
      </c>
      <c r="T20" s="359" t="str">
        <f t="shared" si="9"/>
        <v>resa mancante</v>
      </c>
      <c r="U20" s="364" t="str">
        <f t="shared" si="10"/>
        <v>resa mancante</v>
      </c>
    </row>
    <row r="21" spans="2:21" ht="14.4" customHeight="1" x14ac:dyDescent="0.3">
      <c r="B21" s="390" t="s">
        <v>300</v>
      </c>
      <c r="C21" s="391" t="s">
        <v>46</v>
      </c>
      <c r="D21" s="357"/>
      <c r="E21" s="357"/>
      <c r="F21" s="414">
        <v>0.21199999999999999</v>
      </c>
      <c r="G21" s="504"/>
      <c r="H21" s="397">
        <f t="shared" si="0"/>
        <v>0.21199999999999999</v>
      </c>
      <c r="I21" s="398" t="e">
        <f>+K21/'Istruzioni per la compilazione'!$B$3</f>
        <v>#DIV/0!</v>
      </c>
      <c r="J21" s="398" t="e">
        <f t="shared" ref="J21:J25" si="13">+I21*12</f>
        <v>#DIV/0!</v>
      </c>
      <c r="K21" s="398">
        <f t="shared" ref="K21:K25" si="14">+H21*E21*D21</f>
        <v>0</v>
      </c>
      <c r="L21" s="357"/>
      <c r="M21" s="357"/>
      <c r="N21" s="357"/>
      <c r="O21" s="357"/>
      <c r="P21" s="357"/>
      <c r="Q21" s="358" t="str">
        <f t="shared" si="7"/>
        <v>resa mancante</v>
      </c>
      <c r="R21" s="358" t="str">
        <f t="shared" si="8"/>
        <v>resa mancante</v>
      </c>
      <c r="S21" s="358" t="str">
        <f>+IFERROR(Q21*'Istruzioni per la compilazione'!$B$3,"resa mancante")</f>
        <v>resa mancante</v>
      </c>
      <c r="T21" s="359" t="str">
        <f t="shared" si="9"/>
        <v>resa mancante</v>
      </c>
      <c r="U21" s="364" t="str">
        <f t="shared" si="10"/>
        <v>resa mancante</v>
      </c>
    </row>
    <row r="22" spans="2:21" ht="14.4" customHeight="1" x14ac:dyDescent="0.3">
      <c r="B22" s="410" t="s">
        <v>506</v>
      </c>
      <c r="C22" s="411" t="s">
        <v>497</v>
      </c>
      <c r="D22" s="357"/>
      <c r="E22" s="357"/>
      <c r="F22" s="414">
        <v>0.106</v>
      </c>
      <c r="G22" s="504"/>
      <c r="H22" s="397">
        <f t="shared" si="0"/>
        <v>0.106</v>
      </c>
      <c r="I22" s="398" t="e">
        <f>+K22/'Istruzioni per la compilazione'!$B$3</f>
        <v>#DIV/0!</v>
      </c>
      <c r="J22" s="398" t="e">
        <f t="shared" si="13"/>
        <v>#DIV/0!</v>
      </c>
      <c r="K22" s="398">
        <f t="shared" si="14"/>
        <v>0</v>
      </c>
      <c r="L22" s="357"/>
      <c r="M22" s="357"/>
      <c r="N22" s="357"/>
      <c r="O22" s="357"/>
      <c r="P22" s="357"/>
      <c r="Q22" s="358" t="str">
        <f t="shared" si="7"/>
        <v>resa mancante</v>
      </c>
      <c r="R22" s="358" t="str">
        <f t="shared" si="8"/>
        <v>resa mancante</v>
      </c>
      <c r="S22" s="358" t="str">
        <f>+IFERROR(Q22*'Istruzioni per la compilazione'!$B$3,"resa mancante")</f>
        <v>resa mancante</v>
      </c>
      <c r="T22" s="359" t="str">
        <f t="shared" si="9"/>
        <v>resa mancante</v>
      </c>
      <c r="U22" s="364" t="str">
        <f t="shared" si="10"/>
        <v>resa mancante</v>
      </c>
    </row>
    <row r="23" spans="2:21" ht="14.4" customHeight="1" x14ac:dyDescent="0.3">
      <c r="B23" s="410" t="s">
        <v>507</v>
      </c>
      <c r="C23" s="411" t="s">
        <v>498</v>
      </c>
      <c r="D23" s="357"/>
      <c r="E23" s="357"/>
      <c r="F23" s="414">
        <v>0.193</v>
      </c>
      <c r="G23" s="504"/>
      <c r="H23" s="397">
        <f t="shared" si="0"/>
        <v>0.193</v>
      </c>
      <c r="I23" s="398" t="e">
        <f>+K23/'Istruzioni per la compilazione'!$B$3</f>
        <v>#DIV/0!</v>
      </c>
      <c r="J23" s="398" t="e">
        <f t="shared" si="13"/>
        <v>#DIV/0!</v>
      </c>
      <c r="K23" s="398">
        <f t="shared" si="14"/>
        <v>0</v>
      </c>
      <c r="L23" s="357"/>
      <c r="M23" s="357"/>
      <c r="N23" s="357"/>
      <c r="O23" s="357"/>
      <c r="P23" s="357"/>
      <c r="Q23" s="358" t="str">
        <f t="shared" si="7"/>
        <v>resa mancante</v>
      </c>
      <c r="R23" s="358" t="str">
        <f t="shared" si="8"/>
        <v>resa mancante</v>
      </c>
      <c r="S23" s="358" t="str">
        <f>+IFERROR(Q23*'Istruzioni per la compilazione'!$B$3,"resa mancante")</f>
        <v>resa mancante</v>
      </c>
      <c r="T23" s="359" t="str">
        <f t="shared" si="9"/>
        <v>resa mancante</v>
      </c>
      <c r="U23" s="364" t="str">
        <f t="shared" si="10"/>
        <v>resa mancante</v>
      </c>
    </row>
    <row r="24" spans="2:21" x14ac:dyDescent="0.3">
      <c r="B24" s="410" t="s">
        <v>508</v>
      </c>
      <c r="C24" s="411" t="s">
        <v>6</v>
      </c>
      <c r="D24" s="357"/>
      <c r="E24" s="357"/>
      <c r="F24" s="414">
        <v>2.1000000000000001E-2</v>
      </c>
      <c r="G24" s="504"/>
      <c r="H24" s="397">
        <f t="shared" si="0"/>
        <v>2.1000000000000001E-2</v>
      </c>
      <c r="I24" s="398" t="e">
        <f>+K24/'Istruzioni per la compilazione'!$B$3</f>
        <v>#DIV/0!</v>
      </c>
      <c r="J24" s="398" t="e">
        <f t="shared" si="13"/>
        <v>#DIV/0!</v>
      </c>
      <c r="K24" s="398">
        <f t="shared" si="14"/>
        <v>0</v>
      </c>
      <c r="L24" s="357"/>
      <c r="M24" s="357"/>
      <c r="N24" s="357"/>
      <c r="O24" s="357"/>
      <c r="P24" s="357"/>
      <c r="Q24" s="358" t="str">
        <f t="shared" si="3"/>
        <v>resa mancante</v>
      </c>
      <c r="R24" s="358" t="str">
        <f t="shared" si="4"/>
        <v>resa mancante</v>
      </c>
      <c r="S24" s="358" t="str">
        <f>+IFERROR(Q24*'Istruzioni per la compilazione'!$B$3,"resa mancante")</f>
        <v>resa mancante</v>
      </c>
      <c r="T24" s="359" t="str">
        <f t="shared" si="5"/>
        <v>resa mancante</v>
      </c>
      <c r="U24" s="364" t="str">
        <f t="shared" si="6"/>
        <v>resa mancante</v>
      </c>
    </row>
    <row r="25" spans="2:21" ht="21.45" x14ac:dyDescent="0.3">
      <c r="B25" s="410" t="s">
        <v>509</v>
      </c>
      <c r="C25" s="411" t="s">
        <v>116</v>
      </c>
      <c r="D25" s="357"/>
      <c r="E25" s="357"/>
      <c r="F25" s="414">
        <v>2.8000000000000001E-2</v>
      </c>
      <c r="G25" s="504"/>
      <c r="H25" s="397">
        <f t="shared" si="0"/>
        <v>2.8000000000000001E-2</v>
      </c>
      <c r="I25" s="398" t="e">
        <f>+K25/'Istruzioni per la compilazione'!$B$3</f>
        <v>#DIV/0!</v>
      </c>
      <c r="J25" s="398" t="e">
        <f t="shared" si="13"/>
        <v>#DIV/0!</v>
      </c>
      <c r="K25" s="398">
        <f t="shared" si="14"/>
        <v>0</v>
      </c>
      <c r="L25" s="357"/>
      <c r="M25" s="357"/>
      <c r="N25" s="357"/>
      <c r="O25" s="357"/>
      <c r="P25" s="357"/>
      <c r="Q25" s="358" t="str">
        <f t="shared" si="3"/>
        <v>resa mancante</v>
      </c>
      <c r="R25" s="358" t="str">
        <f t="shared" si="4"/>
        <v>resa mancante</v>
      </c>
      <c r="S25" s="358" t="str">
        <f>+IFERROR(Q25*'Istruzioni per la compilazione'!$B$3,"resa mancante")</f>
        <v>resa mancante</v>
      </c>
      <c r="T25" s="359" t="str">
        <f t="shared" si="5"/>
        <v>resa mancante</v>
      </c>
      <c r="U25" s="364" t="str">
        <f t="shared" si="6"/>
        <v>resa mancante</v>
      </c>
    </row>
    <row r="26" spans="2:21" ht="15" customHeight="1" thickBot="1" x14ac:dyDescent="0.35">
      <c r="B26" s="412" t="s">
        <v>510</v>
      </c>
      <c r="C26" s="413" t="s">
        <v>502</v>
      </c>
      <c r="D26" s="365"/>
      <c r="E26" s="365"/>
      <c r="F26" s="415">
        <v>0.59143000000000001</v>
      </c>
      <c r="G26" s="505"/>
      <c r="H26" s="399">
        <f t="shared" si="0"/>
        <v>0.59143000000000001</v>
      </c>
      <c r="I26" s="400" t="e">
        <f>+K26/'Istruzioni per la compilazione'!$B$3</f>
        <v>#DIV/0!</v>
      </c>
      <c r="J26" s="400" t="e">
        <f t="shared" ref="J26" si="15">+I26*12</f>
        <v>#DIV/0!</v>
      </c>
      <c r="K26" s="400">
        <f t="shared" ref="K26" si="16">+H26*E26*D26</f>
        <v>0</v>
      </c>
      <c r="L26" s="365"/>
      <c r="M26" s="365"/>
      <c r="N26" s="365"/>
      <c r="O26" s="365"/>
      <c r="P26" s="365"/>
      <c r="Q26" s="366" t="str">
        <f t="shared" ref="Q26" si="17">+IFERROR(D26*E26/L26,"resa mancante")</f>
        <v>resa mancante</v>
      </c>
      <c r="R26" s="366" t="str">
        <f t="shared" ref="R26" si="18">+IFERROR(Q26*12, "resa mancante")</f>
        <v>resa mancante</v>
      </c>
      <c r="S26" s="366" t="str">
        <f>+IFERROR(Q26*'Istruzioni per la compilazione'!$B$3,"resa mancante")</f>
        <v>resa mancante</v>
      </c>
      <c r="T26" s="367" t="str">
        <f t="shared" ref="T26" si="19">IFERROR(R26*P26,"resa mancante")</f>
        <v>resa mancante</v>
      </c>
      <c r="U26" s="368" t="str">
        <f t="shared" ref="U26" si="20">IFERROR(S26*P26,"resa mancante")</f>
        <v>resa mancante</v>
      </c>
    </row>
    <row r="27" spans="2:21" ht="11.15" thickBot="1" x14ac:dyDescent="0.35">
      <c r="I27" s="96" t="e">
        <f>SUM(I5:I26)</f>
        <v>#DIV/0!</v>
      </c>
      <c r="J27" s="96" t="e">
        <f t="shared" ref="J27:K27" si="21">SUM(J5:J26)</f>
        <v>#DIV/0!</v>
      </c>
      <c r="K27" s="96">
        <f t="shared" si="21"/>
        <v>0</v>
      </c>
      <c r="Q27" s="149">
        <f>SUM(Q5:Q26)</f>
        <v>0</v>
      </c>
      <c r="R27" s="150">
        <f>SUM(R5:R26)</f>
        <v>0</v>
      </c>
      <c r="S27" s="150">
        <f>SUM(S5:S26)</f>
        <v>0</v>
      </c>
      <c r="T27" s="247">
        <f>SUM(T5:T26)</f>
        <v>0</v>
      </c>
      <c r="U27" s="248">
        <f>SUM(U5:U26)</f>
        <v>0</v>
      </c>
    </row>
    <row r="28" spans="2:21" ht="11.15" thickBot="1" x14ac:dyDescent="0.35">
      <c r="Q28" s="471" t="s">
        <v>89</v>
      </c>
      <c r="R28" s="472"/>
      <c r="S28" s="472"/>
      <c r="T28" s="472"/>
      <c r="U28" s="95">
        <f>IFERROR(U27/K27,0)</f>
        <v>0</v>
      </c>
    </row>
    <row r="30" spans="2:21" x14ac:dyDescent="0.3">
      <c r="F30" s="200"/>
      <c r="G30" s="401"/>
    </row>
    <row r="31" spans="2:21" x14ac:dyDescent="0.3">
      <c r="F31" s="200"/>
      <c r="G31" s="401"/>
    </row>
    <row r="32" spans="2:21" x14ac:dyDescent="0.3">
      <c r="F32" s="200"/>
      <c r="G32" s="401"/>
    </row>
    <row r="33" spans="6:7" x14ac:dyDescent="0.3">
      <c r="F33" s="200"/>
      <c r="G33" s="401"/>
    </row>
    <row r="34" spans="6:7" x14ac:dyDescent="0.3">
      <c r="F34" s="200"/>
      <c r="G34" s="401"/>
    </row>
    <row r="35" spans="6:7" x14ac:dyDescent="0.3">
      <c r="F35" s="200"/>
      <c r="G35" s="401"/>
    </row>
    <row r="36" spans="6:7" x14ac:dyDescent="0.3">
      <c r="F36" s="200"/>
      <c r="G36" s="401"/>
    </row>
    <row r="37" spans="6:7" x14ac:dyDescent="0.3">
      <c r="F37" s="200"/>
      <c r="G37" s="401"/>
    </row>
    <row r="38" spans="6:7" x14ac:dyDescent="0.3">
      <c r="F38" s="200"/>
      <c r="G38" s="401"/>
    </row>
    <row r="39" spans="6:7" x14ac:dyDescent="0.3">
      <c r="F39" s="200"/>
      <c r="G39" s="401"/>
    </row>
    <row r="40" spans="6:7" x14ac:dyDescent="0.3">
      <c r="F40" s="200"/>
      <c r="G40" s="401"/>
    </row>
    <row r="41" spans="6:7" x14ac:dyDescent="0.3">
      <c r="F41" s="200"/>
      <c r="G41" s="401"/>
    </row>
    <row r="42" spans="6:7" x14ac:dyDescent="0.3">
      <c r="F42" s="200"/>
      <c r="G42" s="401"/>
    </row>
    <row r="43" spans="6:7" x14ac:dyDescent="0.3">
      <c r="F43" s="200"/>
      <c r="G43" s="401"/>
    </row>
    <row r="44" spans="6:7" x14ac:dyDescent="0.3">
      <c r="F44" s="200"/>
      <c r="G44" s="401"/>
    </row>
    <row r="45" spans="6:7" x14ac:dyDescent="0.3">
      <c r="F45" s="200"/>
      <c r="G45" s="401"/>
    </row>
    <row r="46" spans="6:7" x14ac:dyDescent="0.3">
      <c r="F46" s="200"/>
      <c r="G46" s="401"/>
    </row>
  </sheetData>
  <mergeCells count="2">
    <mergeCell ref="Q28:T28"/>
    <mergeCell ref="G5:G26"/>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U51"/>
  <sheetViews>
    <sheetView showGridLines="0" zoomScaleNormal="100" workbookViewId="0">
      <selection activeCell="C35" sqref="C35"/>
    </sheetView>
  </sheetViews>
  <sheetFormatPr defaultColWidth="8.921875" defaultRowHeight="10.75" x14ac:dyDescent="0.3"/>
  <cols>
    <col min="1" max="1" width="1.4609375" style="11" customWidth="1"/>
    <col min="2" max="2" width="9.921875" style="11" customWidth="1"/>
    <col min="3" max="3" width="61.53515625" style="11" customWidth="1"/>
    <col min="4" max="5" width="19.61328125" style="11" customWidth="1"/>
    <col min="6" max="6" width="16.15234375" style="12" customWidth="1"/>
    <col min="7" max="22" width="17.3828125" style="11" customWidth="1"/>
    <col min="23" max="16384" width="8.921875" style="11"/>
  </cols>
  <sheetData>
    <row r="2" spans="2:21" ht="34.75" customHeight="1" x14ac:dyDescent="0.3">
      <c r="B2" s="18" t="s">
        <v>0</v>
      </c>
      <c r="C2" s="103">
        <f>+'Istruzioni per la compilazione'!B2</f>
        <v>0</v>
      </c>
      <c r="D2" s="15"/>
    </row>
    <row r="3" spans="2:21" ht="31.3" customHeight="1" thickBot="1" x14ac:dyDescent="0.35">
      <c r="B3" s="288" t="s">
        <v>209</v>
      </c>
    </row>
    <row r="4" spans="2:21" ht="32.6" thickBot="1" x14ac:dyDescent="0.35">
      <c r="B4" s="83" t="s">
        <v>120</v>
      </c>
      <c r="C4" s="70" t="s">
        <v>282</v>
      </c>
      <c r="D4" s="70" t="s">
        <v>303</v>
      </c>
      <c r="E4" s="70" t="s">
        <v>206</v>
      </c>
      <c r="F4" s="70" t="s">
        <v>207</v>
      </c>
      <c r="G4" s="70" t="s">
        <v>53</v>
      </c>
      <c r="H4" s="70" t="s">
        <v>205</v>
      </c>
      <c r="I4" s="70" t="s">
        <v>55</v>
      </c>
      <c r="J4" s="70" t="s">
        <v>56</v>
      </c>
      <c r="K4" s="70" t="s">
        <v>57</v>
      </c>
      <c r="L4" s="70" t="s">
        <v>208</v>
      </c>
      <c r="M4" s="70" t="s">
        <v>58</v>
      </c>
      <c r="N4" s="70" t="s">
        <v>455</v>
      </c>
      <c r="O4" s="70" t="s">
        <v>456</v>
      </c>
      <c r="P4" s="70" t="s">
        <v>59</v>
      </c>
      <c r="Q4" s="70" t="s">
        <v>383</v>
      </c>
      <c r="R4" s="70" t="s">
        <v>384</v>
      </c>
      <c r="S4" s="70" t="s">
        <v>85</v>
      </c>
      <c r="T4" s="70" t="s">
        <v>86</v>
      </c>
      <c r="U4" s="71" t="s">
        <v>87</v>
      </c>
    </row>
    <row r="5" spans="2:21" ht="21.45" x14ac:dyDescent="0.3">
      <c r="B5" s="369" t="s">
        <v>308</v>
      </c>
      <c r="C5" s="236" t="s">
        <v>112</v>
      </c>
      <c r="D5" s="240"/>
      <c r="E5" s="156"/>
      <c r="F5" s="250">
        <v>0.47199999999999998</v>
      </c>
      <c r="G5" s="499"/>
      <c r="H5" s="385">
        <f>F5*(1-$G$5)</f>
        <v>0.47199999999999998</v>
      </c>
      <c r="I5" s="278" t="e">
        <f>+K5/'Istruzioni per la compilazione'!$B$3</f>
        <v>#DIV/0!</v>
      </c>
      <c r="J5" s="278" t="e">
        <f>+I5* 12</f>
        <v>#DIV/0!</v>
      </c>
      <c r="K5" s="278">
        <f>+D5*E5*H5</f>
        <v>0</v>
      </c>
      <c r="L5" s="159"/>
      <c r="M5" s="159"/>
      <c r="N5" s="159"/>
      <c r="O5" s="159"/>
      <c r="P5" s="159"/>
      <c r="Q5" s="132" t="str">
        <f>IFERROR(S5/'Istruzioni per la compilazione'!$B$3,"resa mancante")</f>
        <v>resa mancante</v>
      </c>
      <c r="R5" s="132" t="str">
        <f>IFERROR(Q5*12,"resa mancante")</f>
        <v>resa mancante</v>
      </c>
      <c r="S5" s="132" t="str">
        <f>IFERROR(D5*E5/L5,"resa mancante")</f>
        <v>resa mancante</v>
      </c>
      <c r="T5" s="184" t="str">
        <f t="shared" ref="T5:T49" si="0">+IFERROR(R5*P5,"resa mancante")</f>
        <v>resa mancante</v>
      </c>
      <c r="U5" s="185" t="str">
        <f t="shared" ref="U5:U49" si="1">+IFERROR(S5*P5,"resa mancante")</f>
        <v>resa mancante</v>
      </c>
    </row>
    <row r="6" spans="2:21" ht="32.15" x14ac:dyDescent="0.3">
      <c r="B6" s="355" t="s">
        <v>309</v>
      </c>
      <c r="C6" s="119" t="s">
        <v>23</v>
      </c>
      <c r="D6" s="182"/>
      <c r="E6" s="179"/>
      <c r="F6" s="251">
        <v>1.0609999999999999</v>
      </c>
      <c r="G6" s="500"/>
      <c r="H6" s="386">
        <f t="shared" ref="H6:H24" si="2">F6*(1-$G$5)</f>
        <v>1.0609999999999999</v>
      </c>
      <c r="I6" s="256" t="e">
        <f>+K6/'Istruzioni per la compilazione'!$B$3</f>
        <v>#DIV/0!</v>
      </c>
      <c r="J6" s="256" t="e">
        <f t="shared" ref="J6:J49" si="3">+I6* 12</f>
        <v>#DIV/0!</v>
      </c>
      <c r="K6" s="256">
        <f t="shared" ref="K6:K49" si="4">+D6*E6*H6</f>
        <v>0</v>
      </c>
      <c r="L6" s="160"/>
      <c r="M6" s="160"/>
      <c r="N6" s="160"/>
      <c r="O6" s="160"/>
      <c r="P6" s="160"/>
      <c r="Q6" s="134" t="str">
        <f>IFERROR(S6/'Istruzioni per la compilazione'!$B$3,"resa mancante")</f>
        <v>resa mancante</v>
      </c>
      <c r="R6" s="134" t="str">
        <f t="shared" ref="R6:R49" si="5">IFERROR(Q6*12,"resa mancante")</f>
        <v>resa mancante</v>
      </c>
      <c r="S6" s="134" t="str">
        <f t="shared" ref="S6:S49" si="6">IFERROR(D6*E6/L6,"resa mancante")</f>
        <v>resa mancante</v>
      </c>
      <c r="T6" s="162" t="str">
        <f t="shared" si="0"/>
        <v>resa mancante</v>
      </c>
      <c r="U6" s="172" t="str">
        <f t="shared" si="1"/>
        <v>resa mancante</v>
      </c>
    </row>
    <row r="7" spans="2:21" x14ac:dyDescent="0.3">
      <c r="B7" s="355" t="s">
        <v>310</v>
      </c>
      <c r="C7" s="119" t="s">
        <v>145</v>
      </c>
      <c r="D7" s="182"/>
      <c r="E7" s="179"/>
      <c r="F7" s="251">
        <v>0.17899999999999999</v>
      </c>
      <c r="G7" s="500"/>
      <c r="H7" s="386">
        <f t="shared" si="2"/>
        <v>0.17899999999999999</v>
      </c>
      <c r="I7" s="256" t="e">
        <f>+K7/'Istruzioni per la compilazione'!$B$3</f>
        <v>#DIV/0!</v>
      </c>
      <c r="J7" s="256" t="e">
        <f t="shared" si="3"/>
        <v>#DIV/0!</v>
      </c>
      <c r="K7" s="256">
        <f t="shared" si="4"/>
        <v>0</v>
      </c>
      <c r="L7" s="160"/>
      <c r="M7" s="160"/>
      <c r="N7" s="160"/>
      <c r="O7" s="160"/>
      <c r="P7" s="160"/>
      <c r="Q7" s="134" t="str">
        <f>IFERROR(S7/'Istruzioni per la compilazione'!$B$3,"resa mancante")</f>
        <v>resa mancante</v>
      </c>
      <c r="R7" s="134" t="str">
        <f t="shared" si="5"/>
        <v>resa mancante</v>
      </c>
      <c r="S7" s="134" t="str">
        <f t="shared" si="6"/>
        <v>resa mancante</v>
      </c>
      <c r="T7" s="162" t="str">
        <f t="shared" si="0"/>
        <v>resa mancante</v>
      </c>
      <c r="U7" s="172" t="str">
        <f t="shared" si="1"/>
        <v>resa mancante</v>
      </c>
    </row>
    <row r="8" spans="2:21" x14ac:dyDescent="0.3">
      <c r="B8" s="355" t="s">
        <v>311</v>
      </c>
      <c r="C8" s="119" t="s">
        <v>119</v>
      </c>
      <c r="D8" s="182"/>
      <c r="E8" s="179"/>
      <c r="F8" s="251">
        <v>0.125</v>
      </c>
      <c r="G8" s="500"/>
      <c r="H8" s="386">
        <f t="shared" si="2"/>
        <v>0.125</v>
      </c>
      <c r="I8" s="256" t="e">
        <f>+K8/'Istruzioni per la compilazione'!$B$3</f>
        <v>#DIV/0!</v>
      </c>
      <c r="J8" s="256" t="e">
        <f t="shared" si="3"/>
        <v>#DIV/0!</v>
      </c>
      <c r="K8" s="256">
        <f t="shared" si="4"/>
        <v>0</v>
      </c>
      <c r="L8" s="160"/>
      <c r="M8" s="160"/>
      <c r="N8" s="160"/>
      <c r="O8" s="160"/>
      <c r="P8" s="160"/>
      <c r="Q8" s="134" t="str">
        <f>IFERROR(S8/'Istruzioni per la compilazione'!$B$3,"resa mancante")</f>
        <v>resa mancante</v>
      </c>
      <c r="R8" s="134" t="str">
        <f t="shared" si="5"/>
        <v>resa mancante</v>
      </c>
      <c r="S8" s="134" t="str">
        <f t="shared" si="6"/>
        <v>resa mancante</v>
      </c>
      <c r="T8" s="162" t="str">
        <f t="shared" si="0"/>
        <v>resa mancante</v>
      </c>
      <c r="U8" s="172" t="str">
        <f t="shared" si="1"/>
        <v>resa mancante</v>
      </c>
    </row>
    <row r="9" spans="2:21" ht="21.45" x14ac:dyDescent="0.3">
      <c r="B9" s="355" t="s">
        <v>312</v>
      </c>
      <c r="C9" s="119" t="s">
        <v>148</v>
      </c>
      <c r="D9" s="182"/>
      <c r="E9" s="179"/>
      <c r="F9" s="251">
        <v>2.653</v>
      </c>
      <c r="G9" s="500"/>
      <c r="H9" s="386">
        <f t="shared" si="2"/>
        <v>2.653</v>
      </c>
      <c r="I9" s="256" t="e">
        <f>+K9/'Istruzioni per la compilazione'!$B$3</f>
        <v>#DIV/0!</v>
      </c>
      <c r="J9" s="256" t="e">
        <f t="shared" si="3"/>
        <v>#DIV/0!</v>
      </c>
      <c r="K9" s="256">
        <f t="shared" si="4"/>
        <v>0</v>
      </c>
      <c r="L9" s="160"/>
      <c r="M9" s="160"/>
      <c r="N9" s="160"/>
      <c r="O9" s="160"/>
      <c r="P9" s="160"/>
      <c r="Q9" s="134" t="str">
        <f>IFERROR(S9/'Istruzioni per la compilazione'!$B$3,"resa mancante")</f>
        <v>resa mancante</v>
      </c>
      <c r="R9" s="134" t="str">
        <f t="shared" si="5"/>
        <v>resa mancante</v>
      </c>
      <c r="S9" s="134" t="str">
        <f t="shared" si="6"/>
        <v>resa mancante</v>
      </c>
      <c r="T9" s="162" t="str">
        <f t="shared" si="0"/>
        <v>resa mancante</v>
      </c>
      <c r="U9" s="172" t="str">
        <f t="shared" si="1"/>
        <v>resa mancante</v>
      </c>
    </row>
    <row r="10" spans="2:21" x14ac:dyDescent="0.3">
      <c r="B10" s="355" t="s">
        <v>313</v>
      </c>
      <c r="C10" s="119" t="s">
        <v>111</v>
      </c>
      <c r="D10" s="182"/>
      <c r="E10" s="179"/>
      <c r="F10" s="251">
        <v>0.442</v>
      </c>
      <c r="G10" s="500"/>
      <c r="H10" s="386">
        <f t="shared" si="2"/>
        <v>0.442</v>
      </c>
      <c r="I10" s="256" t="e">
        <f>+K10/'Istruzioni per la compilazione'!$B$3</f>
        <v>#DIV/0!</v>
      </c>
      <c r="J10" s="256" t="e">
        <f t="shared" si="3"/>
        <v>#DIV/0!</v>
      </c>
      <c r="K10" s="256">
        <f t="shared" si="4"/>
        <v>0</v>
      </c>
      <c r="L10" s="160"/>
      <c r="M10" s="160"/>
      <c r="N10" s="160"/>
      <c r="O10" s="160"/>
      <c r="P10" s="160"/>
      <c r="Q10" s="134" t="str">
        <f>IFERROR(S10/'Istruzioni per la compilazione'!$B$3,"resa mancante")</f>
        <v>resa mancante</v>
      </c>
      <c r="R10" s="134" t="str">
        <f t="shared" si="5"/>
        <v>resa mancante</v>
      </c>
      <c r="S10" s="134" t="str">
        <f t="shared" si="6"/>
        <v>resa mancante</v>
      </c>
      <c r="T10" s="162" t="str">
        <f t="shared" si="0"/>
        <v>resa mancante</v>
      </c>
      <c r="U10" s="172" t="str">
        <f t="shared" si="1"/>
        <v>resa mancante</v>
      </c>
    </row>
    <row r="11" spans="2:21" ht="21.45" x14ac:dyDescent="0.3">
      <c r="B11" s="355" t="s">
        <v>314</v>
      </c>
      <c r="C11" s="119" t="s">
        <v>115</v>
      </c>
      <c r="D11" s="182"/>
      <c r="E11" s="179"/>
      <c r="F11" s="251">
        <v>1.179</v>
      </c>
      <c r="G11" s="500"/>
      <c r="H11" s="386">
        <f t="shared" si="2"/>
        <v>1.179</v>
      </c>
      <c r="I11" s="256" t="e">
        <f>+K11/'Istruzioni per la compilazione'!$B$3</f>
        <v>#DIV/0!</v>
      </c>
      <c r="J11" s="256" t="e">
        <f t="shared" si="3"/>
        <v>#DIV/0!</v>
      </c>
      <c r="K11" s="256">
        <f t="shared" si="4"/>
        <v>0</v>
      </c>
      <c r="L11" s="160"/>
      <c r="M11" s="160"/>
      <c r="N11" s="160"/>
      <c r="O11" s="160"/>
      <c r="P11" s="160"/>
      <c r="Q11" s="134" t="str">
        <f>IFERROR(S11/'Istruzioni per la compilazione'!$B$3,"resa mancante")</f>
        <v>resa mancante</v>
      </c>
      <c r="R11" s="134" t="str">
        <f t="shared" si="5"/>
        <v>resa mancante</v>
      </c>
      <c r="S11" s="134" t="str">
        <f t="shared" si="6"/>
        <v>resa mancante</v>
      </c>
      <c r="T11" s="162" t="str">
        <f t="shared" si="0"/>
        <v>resa mancante</v>
      </c>
      <c r="U11" s="172" t="str">
        <f t="shared" si="1"/>
        <v>resa mancante</v>
      </c>
    </row>
    <row r="12" spans="2:21" x14ac:dyDescent="0.3">
      <c r="B12" s="355" t="s">
        <v>315</v>
      </c>
      <c r="C12" s="119" t="s">
        <v>10</v>
      </c>
      <c r="D12" s="182"/>
      <c r="E12" s="179"/>
      <c r="F12" s="251">
        <v>0.84899999999999998</v>
      </c>
      <c r="G12" s="500"/>
      <c r="H12" s="386">
        <f t="shared" si="2"/>
        <v>0.84899999999999998</v>
      </c>
      <c r="I12" s="256" t="e">
        <f>+K12/'Istruzioni per la compilazione'!$B$3</f>
        <v>#DIV/0!</v>
      </c>
      <c r="J12" s="256" t="e">
        <f t="shared" si="3"/>
        <v>#DIV/0!</v>
      </c>
      <c r="K12" s="256">
        <f t="shared" si="4"/>
        <v>0</v>
      </c>
      <c r="L12" s="160"/>
      <c r="M12" s="160"/>
      <c r="N12" s="160"/>
      <c r="O12" s="160"/>
      <c r="P12" s="160"/>
      <c r="Q12" s="134" t="str">
        <f>IFERROR(S12/'Istruzioni per la compilazione'!$B$3,"resa mancante")</f>
        <v>resa mancante</v>
      </c>
      <c r="R12" s="134" t="str">
        <f t="shared" si="5"/>
        <v>resa mancante</v>
      </c>
      <c r="S12" s="134" t="str">
        <f t="shared" si="6"/>
        <v>resa mancante</v>
      </c>
      <c r="T12" s="162" t="str">
        <f t="shared" si="0"/>
        <v>resa mancante</v>
      </c>
      <c r="U12" s="172" t="str">
        <f t="shared" si="1"/>
        <v>resa mancante</v>
      </c>
    </row>
    <row r="13" spans="2:21" x14ac:dyDescent="0.3">
      <c r="B13" s="355" t="s">
        <v>316</v>
      </c>
      <c r="C13" s="119" t="s">
        <v>41</v>
      </c>
      <c r="D13" s="182"/>
      <c r="E13" s="179"/>
      <c r="F13" s="251">
        <v>0.193</v>
      </c>
      <c r="G13" s="500"/>
      <c r="H13" s="386">
        <f t="shared" si="2"/>
        <v>0.193</v>
      </c>
      <c r="I13" s="256" t="e">
        <f>+K13/'Istruzioni per la compilazione'!$B$3</f>
        <v>#DIV/0!</v>
      </c>
      <c r="J13" s="256" t="e">
        <f t="shared" si="3"/>
        <v>#DIV/0!</v>
      </c>
      <c r="K13" s="256">
        <f t="shared" si="4"/>
        <v>0</v>
      </c>
      <c r="L13" s="160"/>
      <c r="M13" s="160"/>
      <c r="N13" s="160"/>
      <c r="O13" s="160"/>
      <c r="P13" s="160"/>
      <c r="Q13" s="134" t="str">
        <f>IFERROR(S13/'Istruzioni per la compilazione'!$B$3,"resa mancante")</f>
        <v>resa mancante</v>
      </c>
      <c r="R13" s="134" t="str">
        <f t="shared" si="5"/>
        <v>resa mancante</v>
      </c>
      <c r="S13" s="134" t="str">
        <f t="shared" si="6"/>
        <v>resa mancante</v>
      </c>
      <c r="T13" s="162" t="str">
        <f t="shared" si="0"/>
        <v>resa mancante</v>
      </c>
      <c r="U13" s="172" t="str">
        <f t="shared" si="1"/>
        <v>resa mancante</v>
      </c>
    </row>
    <row r="14" spans="2:21" ht="32.15" x14ac:dyDescent="0.3">
      <c r="B14" s="355" t="s">
        <v>317</v>
      </c>
      <c r="C14" s="119" t="s">
        <v>48</v>
      </c>
      <c r="D14" s="182"/>
      <c r="E14" s="179"/>
      <c r="F14" s="251">
        <v>0.35399999999999998</v>
      </c>
      <c r="G14" s="500"/>
      <c r="H14" s="386">
        <f t="shared" si="2"/>
        <v>0.35399999999999998</v>
      </c>
      <c r="I14" s="256" t="e">
        <f>+K14/'Istruzioni per la compilazione'!$B$3</f>
        <v>#DIV/0!</v>
      </c>
      <c r="J14" s="256" t="e">
        <f t="shared" si="3"/>
        <v>#DIV/0!</v>
      </c>
      <c r="K14" s="256">
        <f t="shared" si="4"/>
        <v>0</v>
      </c>
      <c r="L14" s="160"/>
      <c r="M14" s="160"/>
      <c r="N14" s="160"/>
      <c r="O14" s="160"/>
      <c r="P14" s="160"/>
      <c r="Q14" s="134" t="str">
        <f>IFERROR(S14/'Istruzioni per la compilazione'!$B$3,"resa mancante")</f>
        <v>resa mancante</v>
      </c>
      <c r="R14" s="134" t="str">
        <f t="shared" si="5"/>
        <v>resa mancante</v>
      </c>
      <c r="S14" s="134" t="str">
        <f t="shared" si="6"/>
        <v>resa mancante</v>
      </c>
      <c r="T14" s="162" t="str">
        <f t="shared" si="0"/>
        <v>resa mancante</v>
      </c>
      <c r="U14" s="172" t="str">
        <f t="shared" si="1"/>
        <v>resa mancante</v>
      </c>
    </row>
    <row r="15" spans="2:21" ht="21.45" x14ac:dyDescent="0.3">
      <c r="B15" s="355" t="s">
        <v>318</v>
      </c>
      <c r="C15" s="119" t="s">
        <v>113</v>
      </c>
      <c r="D15" s="182"/>
      <c r="E15" s="179"/>
      <c r="F15" s="251">
        <v>1.179</v>
      </c>
      <c r="G15" s="500"/>
      <c r="H15" s="386">
        <f t="shared" si="2"/>
        <v>1.179</v>
      </c>
      <c r="I15" s="256" t="e">
        <f>+K15/'Istruzioni per la compilazione'!$B$3</f>
        <v>#DIV/0!</v>
      </c>
      <c r="J15" s="256" t="e">
        <f t="shared" si="3"/>
        <v>#DIV/0!</v>
      </c>
      <c r="K15" s="256">
        <f t="shared" si="4"/>
        <v>0</v>
      </c>
      <c r="L15" s="160"/>
      <c r="M15" s="160"/>
      <c r="N15" s="160"/>
      <c r="O15" s="160"/>
      <c r="P15" s="160"/>
      <c r="Q15" s="134" t="str">
        <f>IFERROR(S15/'Istruzioni per la compilazione'!$B$3,"resa mancante")</f>
        <v>resa mancante</v>
      </c>
      <c r="R15" s="134" t="str">
        <f t="shared" ref="R15:R48" si="7">IFERROR(Q15*12,"resa mancante")</f>
        <v>resa mancante</v>
      </c>
      <c r="S15" s="134" t="str">
        <f t="shared" ref="S15:S48" si="8">IFERROR(D15*E15/L15,"resa mancante")</f>
        <v>resa mancante</v>
      </c>
      <c r="T15" s="162" t="str">
        <f t="shared" ref="T15:T48" si="9">+IFERROR(R15*P15,"resa mancante")</f>
        <v>resa mancante</v>
      </c>
      <c r="U15" s="172" t="str">
        <f t="shared" ref="U15:U48" si="10">+IFERROR(S15*P15,"resa mancante")</f>
        <v>resa mancante</v>
      </c>
    </row>
    <row r="16" spans="2:21" x14ac:dyDescent="0.3">
      <c r="B16" s="355" t="s">
        <v>319</v>
      </c>
      <c r="C16" s="119" t="s">
        <v>156</v>
      </c>
      <c r="D16" s="182"/>
      <c r="E16" s="179"/>
      <c r="F16" s="251">
        <v>0.85699999999999998</v>
      </c>
      <c r="G16" s="500"/>
      <c r="H16" s="386">
        <f t="shared" si="2"/>
        <v>0.85699999999999998</v>
      </c>
      <c r="I16" s="256" t="e">
        <f>+K16/'Istruzioni per la compilazione'!$B$3</f>
        <v>#DIV/0!</v>
      </c>
      <c r="J16" s="256" t="e">
        <f t="shared" si="3"/>
        <v>#DIV/0!</v>
      </c>
      <c r="K16" s="256">
        <f t="shared" si="4"/>
        <v>0</v>
      </c>
      <c r="L16" s="160"/>
      <c r="M16" s="160"/>
      <c r="N16" s="160"/>
      <c r="O16" s="160"/>
      <c r="P16" s="160"/>
      <c r="Q16" s="134" t="str">
        <f>IFERROR(S16/'Istruzioni per la compilazione'!$B$3,"resa mancante")</f>
        <v>resa mancante</v>
      </c>
      <c r="R16" s="134" t="str">
        <f t="shared" si="7"/>
        <v>resa mancante</v>
      </c>
      <c r="S16" s="134" t="str">
        <f t="shared" si="8"/>
        <v>resa mancante</v>
      </c>
      <c r="T16" s="162" t="str">
        <f t="shared" si="9"/>
        <v>resa mancante</v>
      </c>
      <c r="U16" s="172" t="str">
        <f t="shared" si="10"/>
        <v>resa mancante</v>
      </c>
    </row>
    <row r="17" spans="2:21" x14ac:dyDescent="0.3">
      <c r="B17" s="355" t="s">
        <v>320</v>
      </c>
      <c r="C17" s="119" t="s">
        <v>158</v>
      </c>
      <c r="D17" s="182"/>
      <c r="E17" s="179"/>
      <c r="F17" s="251">
        <v>0.71499999999999997</v>
      </c>
      <c r="G17" s="500"/>
      <c r="H17" s="386">
        <f t="shared" si="2"/>
        <v>0.71499999999999997</v>
      </c>
      <c r="I17" s="256" t="e">
        <f>+K17/'Istruzioni per la compilazione'!$B$3</f>
        <v>#DIV/0!</v>
      </c>
      <c r="J17" s="256" t="e">
        <f t="shared" si="3"/>
        <v>#DIV/0!</v>
      </c>
      <c r="K17" s="256">
        <f t="shared" si="4"/>
        <v>0</v>
      </c>
      <c r="L17" s="160"/>
      <c r="M17" s="160"/>
      <c r="N17" s="160"/>
      <c r="O17" s="160"/>
      <c r="P17" s="160"/>
      <c r="Q17" s="134" t="str">
        <f>IFERROR(S17/'Istruzioni per la compilazione'!$B$3,"resa mancante")</f>
        <v>resa mancante</v>
      </c>
      <c r="R17" s="134" t="str">
        <f t="shared" si="7"/>
        <v>resa mancante</v>
      </c>
      <c r="S17" s="134" t="str">
        <f t="shared" si="8"/>
        <v>resa mancante</v>
      </c>
      <c r="T17" s="162" t="str">
        <f t="shared" si="9"/>
        <v>resa mancante</v>
      </c>
      <c r="U17" s="172" t="str">
        <f t="shared" si="10"/>
        <v>resa mancante</v>
      </c>
    </row>
    <row r="18" spans="2:21" x14ac:dyDescent="0.3">
      <c r="B18" s="355" t="s">
        <v>321</v>
      </c>
      <c r="C18" s="119" t="s">
        <v>160</v>
      </c>
      <c r="D18" s="182"/>
      <c r="E18" s="179"/>
      <c r="F18" s="251">
        <v>0.71499999999999997</v>
      </c>
      <c r="G18" s="500"/>
      <c r="H18" s="386">
        <f t="shared" si="2"/>
        <v>0.71499999999999997</v>
      </c>
      <c r="I18" s="256" t="e">
        <f>+K18/'Istruzioni per la compilazione'!$B$3</f>
        <v>#DIV/0!</v>
      </c>
      <c r="J18" s="256" t="e">
        <f t="shared" si="3"/>
        <v>#DIV/0!</v>
      </c>
      <c r="K18" s="256">
        <f t="shared" si="4"/>
        <v>0</v>
      </c>
      <c r="L18" s="160"/>
      <c r="M18" s="160"/>
      <c r="N18" s="160"/>
      <c r="O18" s="160"/>
      <c r="P18" s="160"/>
      <c r="Q18" s="134" t="str">
        <f>IFERROR(S18/'Istruzioni per la compilazione'!$B$3,"resa mancante")</f>
        <v>resa mancante</v>
      </c>
      <c r="R18" s="134" t="str">
        <f t="shared" si="7"/>
        <v>resa mancante</v>
      </c>
      <c r="S18" s="134" t="str">
        <f t="shared" si="8"/>
        <v>resa mancante</v>
      </c>
      <c r="T18" s="162" t="str">
        <f t="shared" si="9"/>
        <v>resa mancante</v>
      </c>
      <c r="U18" s="172" t="str">
        <f t="shared" si="10"/>
        <v>resa mancante</v>
      </c>
    </row>
    <row r="19" spans="2:21" ht="21.45" x14ac:dyDescent="0.3">
      <c r="B19" s="355" t="s">
        <v>322</v>
      </c>
      <c r="C19" s="119" t="s">
        <v>49</v>
      </c>
      <c r="D19" s="182"/>
      <c r="E19" s="179"/>
      <c r="F19" s="251">
        <v>0.42499999999999999</v>
      </c>
      <c r="G19" s="500"/>
      <c r="H19" s="386">
        <f t="shared" si="2"/>
        <v>0.42499999999999999</v>
      </c>
      <c r="I19" s="256" t="e">
        <f>+K19/'Istruzioni per la compilazione'!$B$3</f>
        <v>#DIV/0!</v>
      </c>
      <c r="J19" s="256" t="e">
        <f t="shared" si="3"/>
        <v>#DIV/0!</v>
      </c>
      <c r="K19" s="256">
        <f t="shared" si="4"/>
        <v>0</v>
      </c>
      <c r="L19" s="160"/>
      <c r="M19" s="160"/>
      <c r="N19" s="160"/>
      <c r="O19" s="160"/>
      <c r="P19" s="160"/>
      <c r="Q19" s="134" t="str">
        <f>IFERROR(S19/'Istruzioni per la compilazione'!$B$3,"resa mancante")</f>
        <v>resa mancante</v>
      </c>
      <c r="R19" s="134" t="str">
        <f t="shared" si="7"/>
        <v>resa mancante</v>
      </c>
      <c r="S19" s="134" t="str">
        <f t="shared" si="8"/>
        <v>resa mancante</v>
      </c>
      <c r="T19" s="162" t="str">
        <f t="shared" si="9"/>
        <v>resa mancante</v>
      </c>
      <c r="U19" s="172" t="str">
        <f t="shared" si="10"/>
        <v>resa mancante</v>
      </c>
    </row>
    <row r="20" spans="2:21" x14ac:dyDescent="0.3">
      <c r="B20" s="355" t="s">
        <v>323</v>
      </c>
      <c r="C20" s="119" t="s">
        <v>37</v>
      </c>
      <c r="D20" s="182"/>
      <c r="E20" s="179"/>
      <c r="F20" s="251">
        <v>0.88400000000000001</v>
      </c>
      <c r="G20" s="500"/>
      <c r="H20" s="386">
        <f t="shared" si="2"/>
        <v>0.88400000000000001</v>
      </c>
      <c r="I20" s="256" t="e">
        <f>+K20/'Istruzioni per la compilazione'!$B$3</f>
        <v>#DIV/0!</v>
      </c>
      <c r="J20" s="256" t="e">
        <f t="shared" si="3"/>
        <v>#DIV/0!</v>
      </c>
      <c r="K20" s="256">
        <f t="shared" si="4"/>
        <v>0</v>
      </c>
      <c r="L20" s="160"/>
      <c r="M20" s="160"/>
      <c r="N20" s="160"/>
      <c r="O20" s="160"/>
      <c r="P20" s="160"/>
      <c r="Q20" s="134" t="str">
        <f>IFERROR(S20/'Istruzioni per la compilazione'!$B$3,"resa mancante")</f>
        <v>resa mancante</v>
      </c>
      <c r="R20" s="134" t="str">
        <f t="shared" si="7"/>
        <v>resa mancante</v>
      </c>
      <c r="S20" s="134" t="str">
        <f t="shared" si="8"/>
        <v>resa mancante</v>
      </c>
      <c r="T20" s="162" t="str">
        <f t="shared" si="9"/>
        <v>resa mancante</v>
      </c>
      <c r="U20" s="172" t="str">
        <f t="shared" si="10"/>
        <v>resa mancante</v>
      </c>
    </row>
    <row r="21" spans="2:21" x14ac:dyDescent="0.3">
      <c r="B21" s="355" t="s">
        <v>324</v>
      </c>
      <c r="C21" s="119" t="s">
        <v>164</v>
      </c>
      <c r="D21" s="182"/>
      <c r="E21" s="179"/>
      <c r="F21" s="251">
        <v>1.0720000000000001</v>
      </c>
      <c r="G21" s="500"/>
      <c r="H21" s="386">
        <f t="shared" si="2"/>
        <v>1.0720000000000001</v>
      </c>
      <c r="I21" s="256" t="e">
        <f>+K21/'Istruzioni per la compilazione'!$B$3</f>
        <v>#DIV/0!</v>
      </c>
      <c r="J21" s="256" t="e">
        <f t="shared" si="3"/>
        <v>#DIV/0!</v>
      </c>
      <c r="K21" s="256">
        <f t="shared" si="4"/>
        <v>0</v>
      </c>
      <c r="L21" s="160"/>
      <c r="M21" s="160"/>
      <c r="N21" s="160"/>
      <c r="O21" s="160"/>
      <c r="P21" s="160"/>
      <c r="Q21" s="134" t="str">
        <f>IFERROR(S21/'Istruzioni per la compilazione'!$B$3,"resa mancante")</f>
        <v>resa mancante</v>
      </c>
      <c r="R21" s="134" t="str">
        <f t="shared" si="7"/>
        <v>resa mancante</v>
      </c>
      <c r="S21" s="134" t="str">
        <f t="shared" si="8"/>
        <v>resa mancante</v>
      </c>
      <c r="T21" s="162" t="str">
        <f t="shared" si="9"/>
        <v>resa mancante</v>
      </c>
      <c r="U21" s="172" t="str">
        <f t="shared" si="10"/>
        <v>resa mancante</v>
      </c>
    </row>
    <row r="22" spans="2:21" x14ac:dyDescent="0.3">
      <c r="B22" s="355" t="s">
        <v>325</v>
      </c>
      <c r="C22" s="119" t="s">
        <v>166</v>
      </c>
      <c r="D22" s="182"/>
      <c r="E22" s="179"/>
      <c r="F22" s="251">
        <v>2.68</v>
      </c>
      <c r="G22" s="500"/>
      <c r="H22" s="386">
        <f t="shared" si="2"/>
        <v>2.68</v>
      </c>
      <c r="I22" s="256" t="e">
        <f>+K22/'Istruzioni per la compilazione'!$B$3</f>
        <v>#DIV/0!</v>
      </c>
      <c r="J22" s="256" t="e">
        <f t="shared" si="3"/>
        <v>#DIV/0!</v>
      </c>
      <c r="K22" s="256">
        <f t="shared" si="4"/>
        <v>0</v>
      </c>
      <c r="L22" s="160"/>
      <c r="M22" s="160"/>
      <c r="N22" s="160"/>
      <c r="O22" s="160"/>
      <c r="P22" s="160"/>
      <c r="Q22" s="134" t="str">
        <f>IFERROR(S22/'Istruzioni per la compilazione'!$B$3,"resa mancante")</f>
        <v>resa mancante</v>
      </c>
      <c r="R22" s="134" t="str">
        <f t="shared" si="7"/>
        <v>resa mancante</v>
      </c>
      <c r="S22" s="134" t="str">
        <f t="shared" si="8"/>
        <v>resa mancante</v>
      </c>
      <c r="T22" s="162" t="str">
        <f t="shared" si="9"/>
        <v>resa mancante</v>
      </c>
      <c r="U22" s="172" t="str">
        <f t="shared" si="10"/>
        <v>resa mancante</v>
      </c>
    </row>
    <row r="23" spans="2:21" ht="21.45" x14ac:dyDescent="0.3">
      <c r="B23" s="355" t="s">
        <v>326</v>
      </c>
      <c r="C23" s="119" t="s">
        <v>34</v>
      </c>
      <c r="D23" s="182"/>
      <c r="E23" s="179"/>
      <c r="F23" s="251">
        <v>0.47199999999999998</v>
      </c>
      <c r="G23" s="500"/>
      <c r="H23" s="386">
        <f t="shared" si="2"/>
        <v>0.47199999999999998</v>
      </c>
      <c r="I23" s="256" t="e">
        <f>+K23/'Istruzioni per la compilazione'!$B$3</f>
        <v>#DIV/0!</v>
      </c>
      <c r="J23" s="256" t="e">
        <f t="shared" si="3"/>
        <v>#DIV/0!</v>
      </c>
      <c r="K23" s="256">
        <f t="shared" si="4"/>
        <v>0</v>
      </c>
      <c r="L23" s="160"/>
      <c r="M23" s="160"/>
      <c r="N23" s="160"/>
      <c r="O23" s="160"/>
      <c r="P23" s="160"/>
      <c r="Q23" s="134" t="str">
        <f>IFERROR(S23/'Istruzioni per la compilazione'!$B$3,"resa mancante")</f>
        <v>resa mancante</v>
      </c>
      <c r="R23" s="134" t="str">
        <f t="shared" si="7"/>
        <v>resa mancante</v>
      </c>
      <c r="S23" s="134" t="str">
        <f t="shared" si="8"/>
        <v>resa mancante</v>
      </c>
      <c r="T23" s="162" t="str">
        <f t="shared" si="9"/>
        <v>resa mancante</v>
      </c>
      <c r="U23" s="172" t="str">
        <f t="shared" si="10"/>
        <v>resa mancante</v>
      </c>
    </row>
    <row r="24" spans="2:21" x14ac:dyDescent="0.3">
      <c r="B24" s="355" t="s">
        <v>327</v>
      </c>
      <c r="C24" s="119" t="s">
        <v>114</v>
      </c>
      <c r="D24" s="182"/>
      <c r="E24" s="179"/>
      <c r="F24" s="251">
        <v>0.47199999999999998</v>
      </c>
      <c r="G24" s="500"/>
      <c r="H24" s="386">
        <f t="shared" si="2"/>
        <v>0.47199999999999998</v>
      </c>
      <c r="I24" s="256" t="e">
        <f>+K24/'Istruzioni per la compilazione'!$B$3</f>
        <v>#DIV/0!</v>
      </c>
      <c r="J24" s="256" t="e">
        <f t="shared" si="3"/>
        <v>#DIV/0!</v>
      </c>
      <c r="K24" s="256">
        <f t="shared" si="4"/>
        <v>0</v>
      </c>
      <c r="L24" s="160"/>
      <c r="M24" s="160"/>
      <c r="N24" s="160"/>
      <c r="O24" s="160"/>
      <c r="P24" s="160"/>
      <c r="Q24" s="134" t="str">
        <f>IFERROR(S24/'Istruzioni per la compilazione'!$B$3,"resa mancante")</f>
        <v>resa mancante</v>
      </c>
      <c r="R24" s="134" t="str">
        <f t="shared" si="7"/>
        <v>resa mancante</v>
      </c>
      <c r="S24" s="134" t="str">
        <f t="shared" si="8"/>
        <v>resa mancante</v>
      </c>
      <c r="T24" s="162" t="str">
        <f t="shared" si="9"/>
        <v>resa mancante</v>
      </c>
      <c r="U24" s="172" t="str">
        <f t="shared" si="10"/>
        <v>resa mancante</v>
      </c>
    </row>
    <row r="25" spans="2:21" x14ac:dyDescent="0.3">
      <c r="B25" s="355" t="s">
        <v>328</v>
      </c>
      <c r="C25" s="119" t="s">
        <v>503</v>
      </c>
      <c r="D25" s="182"/>
      <c r="E25" s="179"/>
      <c r="F25" s="251">
        <v>2.8509999999999995</v>
      </c>
      <c r="G25" s="500"/>
      <c r="H25" s="386">
        <f t="shared" ref="H25:H49" si="11">F25*(1-$G$5)</f>
        <v>2.8509999999999995</v>
      </c>
      <c r="I25" s="256" t="e">
        <f>+K25/'Istruzioni per la compilazione'!$B$3</f>
        <v>#DIV/0!</v>
      </c>
      <c r="J25" s="256" t="e">
        <f t="shared" ref="J25:J34" si="12">+I25* 12</f>
        <v>#DIV/0!</v>
      </c>
      <c r="K25" s="256">
        <f t="shared" ref="K25:K34" si="13">+D25*E25*H25</f>
        <v>0</v>
      </c>
      <c r="L25" s="160"/>
      <c r="M25" s="160"/>
      <c r="N25" s="160"/>
      <c r="O25" s="160"/>
      <c r="P25" s="160"/>
      <c r="Q25" s="134" t="str">
        <f>IFERROR(S25/'Istruzioni per la compilazione'!$B$3,"resa mancante")</f>
        <v>resa mancante</v>
      </c>
      <c r="R25" s="134" t="str">
        <f t="shared" si="7"/>
        <v>resa mancante</v>
      </c>
      <c r="S25" s="134" t="str">
        <f t="shared" si="8"/>
        <v>resa mancante</v>
      </c>
      <c r="T25" s="162" t="str">
        <f t="shared" si="9"/>
        <v>resa mancante</v>
      </c>
      <c r="U25" s="172" t="str">
        <f t="shared" si="10"/>
        <v>resa mancante</v>
      </c>
    </row>
    <row r="26" spans="2:21" x14ac:dyDescent="0.3">
      <c r="B26" s="355" t="s">
        <v>329</v>
      </c>
      <c r="C26" s="119" t="s">
        <v>11</v>
      </c>
      <c r="D26" s="182"/>
      <c r="E26" s="179"/>
      <c r="F26" s="251">
        <v>0.26500000000000001</v>
      </c>
      <c r="G26" s="500"/>
      <c r="H26" s="386">
        <f t="shared" si="11"/>
        <v>0.26500000000000001</v>
      </c>
      <c r="I26" s="256" t="e">
        <f>+K26/'Istruzioni per la compilazione'!$B$3</f>
        <v>#DIV/0!</v>
      </c>
      <c r="J26" s="256" t="e">
        <f t="shared" si="12"/>
        <v>#DIV/0!</v>
      </c>
      <c r="K26" s="256">
        <f t="shared" si="13"/>
        <v>0</v>
      </c>
      <c r="L26" s="160"/>
      <c r="M26" s="160"/>
      <c r="N26" s="160"/>
      <c r="O26" s="160"/>
      <c r="P26" s="160"/>
      <c r="Q26" s="134" t="str">
        <f>IFERROR(S26/'Istruzioni per la compilazione'!$B$3,"resa mancante")</f>
        <v>resa mancante</v>
      </c>
      <c r="R26" s="134" t="str">
        <f t="shared" si="7"/>
        <v>resa mancante</v>
      </c>
      <c r="S26" s="134" t="str">
        <f t="shared" si="8"/>
        <v>resa mancante</v>
      </c>
      <c r="T26" s="162" t="str">
        <f t="shared" si="9"/>
        <v>resa mancante</v>
      </c>
      <c r="U26" s="172" t="str">
        <f t="shared" si="10"/>
        <v>resa mancante</v>
      </c>
    </row>
    <row r="27" spans="2:21" ht="21.45" x14ac:dyDescent="0.3">
      <c r="B27" s="355" t="s">
        <v>330</v>
      </c>
      <c r="C27" s="119" t="s">
        <v>40</v>
      </c>
      <c r="D27" s="182"/>
      <c r="E27" s="179"/>
      <c r="F27" s="251">
        <v>0.16300000000000001</v>
      </c>
      <c r="G27" s="500"/>
      <c r="H27" s="386">
        <f t="shared" si="11"/>
        <v>0.16300000000000001</v>
      </c>
      <c r="I27" s="256" t="e">
        <f>+K27/'Istruzioni per la compilazione'!$B$3</f>
        <v>#DIV/0!</v>
      </c>
      <c r="J27" s="256" t="e">
        <f t="shared" si="12"/>
        <v>#DIV/0!</v>
      </c>
      <c r="K27" s="256">
        <f t="shared" si="13"/>
        <v>0</v>
      </c>
      <c r="L27" s="160"/>
      <c r="M27" s="160"/>
      <c r="N27" s="160"/>
      <c r="O27" s="160"/>
      <c r="P27" s="160"/>
      <c r="Q27" s="134" t="str">
        <f>IFERROR(S27/'Istruzioni per la compilazione'!$B$3,"resa mancante")</f>
        <v>resa mancante</v>
      </c>
      <c r="R27" s="134" t="str">
        <f t="shared" si="7"/>
        <v>resa mancante</v>
      </c>
      <c r="S27" s="134" t="str">
        <f t="shared" si="8"/>
        <v>resa mancante</v>
      </c>
      <c r="T27" s="162" t="str">
        <f t="shared" si="9"/>
        <v>resa mancante</v>
      </c>
      <c r="U27" s="172" t="str">
        <f t="shared" si="10"/>
        <v>resa mancante</v>
      </c>
    </row>
    <row r="28" spans="2:21" x14ac:dyDescent="0.3">
      <c r="B28" s="355" t="s">
        <v>331</v>
      </c>
      <c r="C28" s="119" t="s">
        <v>514</v>
      </c>
      <c r="D28" s="182"/>
      <c r="E28" s="179"/>
      <c r="F28" s="251">
        <v>20.201000000000001</v>
      </c>
      <c r="G28" s="500"/>
      <c r="H28" s="386">
        <f t="shared" si="11"/>
        <v>20.201000000000001</v>
      </c>
      <c r="I28" s="256" t="e">
        <f>+K28/'Istruzioni per la compilazione'!$B$3</f>
        <v>#DIV/0!</v>
      </c>
      <c r="J28" s="256" t="e">
        <f t="shared" si="12"/>
        <v>#DIV/0!</v>
      </c>
      <c r="K28" s="256">
        <f t="shared" si="13"/>
        <v>0</v>
      </c>
      <c r="L28" s="160"/>
      <c r="M28" s="160"/>
      <c r="N28" s="160"/>
      <c r="O28" s="160"/>
      <c r="P28" s="160"/>
      <c r="Q28" s="134" t="str">
        <f>IFERROR(S28/'Istruzioni per la compilazione'!$B$3,"resa mancante")</f>
        <v>resa mancante</v>
      </c>
      <c r="R28" s="134" t="str">
        <f t="shared" si="7"/>
        <v>resa mancante</v>
      </c>
      <c r="S28" s="134" t="str">
        <f t="shared" si="8"/>
        <v>resa mancante</v>
      </c>
      <c r="T28" s="162" t="str">
        <f t="shared" si="9"/>
        <v>resa mancante</v>
      </c>
      <c r="U28" s="172" t="str">
        <f t="shared" si="10"/>
        <v>resa mancante</v>
      </c>
    </row>
    <row r="29" spans="2:21" ht="21.45" x14ac:dyDescent="0.3">
      <c r="B29" s="355" t="s">
        <v>332</v>
      </c>
      <c r="C29" s="119" t="s">
        <v>172</v>
      </c>
      <c r="D29" s="182"/>
      <c r="E29" s="179"/>
      <c r="F29" s="251">
        <v>1.7869999999999999</v>
      </c>
      <c r="G29" s="500"/>
      <c r="H29" s="386">
        <f t="shared" si="11"/>
        <v>1.7869999999999999</v>
      </c>
      <c r="I29" s="256" t="e">
        <f>+K29/'Istruzioni per la compilazione'!$B$3</f>
        <v>#DIV/0!</v>
      </c>
      <c r="J29" s="256" t="e">
        <f t="shared" si="12"/>
        <v>#DIV/0!</v>
      </c>
      <c r="K29" s="256">
        <f t="shared" si="13"/>
        <v>0</v>
      </c>
      <c r="L29" s="160"/>
      <c r="M29" s="160"/>
      <c r="N29" s="160"/>
      <c r="O29" s="160"/>
      <c r="P29" s="160"/>
      <c r="Q29" s="134" t="str">
        <f>IFERROR(S29/'Istruzioni per la compilazione'!$B$3,"resa mancante")</f>
        <v>resa mancante</v>
      </c>
      <c r="R29" s="134" t="str">
        <f t="shared" si="7"/>
        <v>resa mancante</v>
      </c>
      <c r="S29" s="134" t="str">
        <f t="shared" si="8"/>
        <v>resa mancante</v>
      </c>
      <c r="T29" s="162" t="str">
        <f t="shared" si="9"/>
        <v>resa mancante</v>
      </c>
      <c r="U29" s="172" t="str">
        <f t="shared" si="10"/>
        <v>resa mancante</v>
      </c>
    </row>
    <row r="30" spans="2:21" ht="21.45" x14ac:dyDescent="0.3">
      <c r="B30" s="355" t="s">
        <v>333</v>
      </c>
      <c r="C30" s="119" t="s">
        <v>101</v>
      </c>
      <c r="D30" s="182"/>
      <c r="E30" s="179"/>
      <c r="F30" s="251">
        <v>0.96499999999999997</v>
      </c>
      <c r="G30" s="500"/>
      <c r="H30" s="386">
        <f t="shared" si="11"/>
        <v>0.96499999999999997</v>
      </c>
      <c r="I30" s="256" t="e">
        <f>+K30/'Istruzioni per la compilazione'!$B$3</f>
        <v>#DIV/0!</v>
      </c>
      <c r="J30" s="256" t="e">
        <f t="shared" si="12"/>
        <v>#DIV/0!</v>
      </c>
      <c r="K30" s="256">
        <f t="shared" si="13"/>
        <v>0</v>
      </c>
      <c r="L30" s="160"/>
      <c r="M30" s="160"/>
      <c r="N30" s="160"/>
      <c r="O30" s="160"/>
      <c r="P30" s="160"/>
      <c r="Q30" s="134" t="str">
        <f>IFERROR(S30/'Istruzioni per la compilazione'!$B$3,"resa mancante")</f>
        <v>resa mancante</v>
      </c>
      <c r="R30" s="134" t="str">
        <f t="shared" si="7"/>
        <v>resa mancante</v>
      </c>
      <c r="S30" s="134" t="str">
        <f t="shared" si="8"/>
        <v>resa mancante</v>
      </c>
      <c r="T30" s="162" t="str">
        <f t="shared" si="9"/>
        <v>resa mancante</v>
      </c>
      <c r="U30" s="172" t="str">
        <f t="shared" si="10"/>
        <v>resa mancante</v>
      </c>
    </row>
    <row r="31" spans="2:21" ht="21.45" x14ac:dyDescent="0.3">
      <c r="B31" s="355" t="s">
        <v>334</v>
      </c>
      <c r="C31" s="119" t="s">
        <v>175</v>
      </c>
      <c r="D31" s="182"/>
      <c r="E31" s="179"/>
      <c r="F31" s="251">
        <v>1.7689999999999999</v>
      </c>
      <c r="G31" s="500"/>
      <c r="H31" s="386">
        <f t="shared" si="11"/>
        <v>1.7689999999999999</v>
      </c>
      <c r="I31" s="256" t="e">
        <f>+K31/'Istruzioni per la compilazione'!$B$3</f>
        <v>#DIV/0!</v>
      </c>
      <c r="J31" s="256" t="e">
        <f t="shared" si="12"/>
        <v>#DIV/0!</v>
      </c>
      <c r="K31" s="256">
        <f t="shared" si="13"/>
        <v>0</v>
      </c>
      <c r="L31" s="160"/>
      <c r="M31" s="160"/>
      <c r="N31" s="160"/>
      <c r="O31" s="160"/>
      <c r="P31" s="160"/>
      <c r="Q31" s="134" t="str">
        <f>IFERROR(S31/'Istruzioni per la compilazione'!$B$3,"resa mancante")</f>
        <v>resa mancante</v>
      </c>
      <c r="R31" s="134" t="str">
        <f t="shared" si="7"/>
        <v>resa mancante</v>
      </c>
      <c r="S31" s="134" t="str">
        <f t="shared" si="8"/>
        <v>resa mancante</v>
      </c>
      <c r="T31" s="162" t="str">
        <f t="shared" si="9"/>
        <v>resa mancante</v>
      </c>
      <c r="U31" s="172" t="str">
        <f t="shared" si="10"/>
        <v>resa mancante</v>
      </c>
    </row>
    <row r="32" spans="2:21" ht="21.45" x14ac:dyDescent="0.3">
      <c r="B32" s="355" t="s">
        <v>335</v>
      </c>
      <c r="C32" s="119" t="s">
        <v>177</v>
      </c>
      <c r="D32" s="182"/>
      <c r="E32" s="179"/>
      <c r="F32" s="251">
        <v>0.17899999999999999</v>
      </c>
      <c r="G32" s="500"/>
      <c r="H32" s="386">
        <f t="shared" si="11"/>
        <v>0.17899999999999999</v>
      </c>
      <c r="I32" s="256" t="e">
        <f>+K32/'Istruzioni per la compilazione'!$B$3</f>
        <v>#DIV/0!</v>
      </c>
      <c r="J32" s="256" t="e">
        <f t="shared" si="12"/>
        <v>#DIV/0!</v>
      </c>
      <c r="K32" s="256">
        <f t="shared" si="13"/>
        <v>0</v>
      </c>
      <c r="L32" s="160"/>
      <c r="M32" s="160"/>
      <c r="N32" s="160"/>
      <c r="O32" s="160"/>
      <c r="P32" s="160"/>
      <c r="Q32" s="134" t="str">
        <f>IFERROR(S32/'Istruzioni per la compilazione'!$B$3,"resa mancante")</f>
        <v>resa mancante</v>
      </c>
      <c r="R32" s="134" t="str">
        <f t="shared" si="7"/>
        <v>resa mancante</v>
      </c>
      <c r="S32" s="134" t="str">
        <f t="shared" si="8"/>
        <v>resa mancante</v>
      </c>
      <c r="T32" s="162" t="str">
        <f t="shared" si="9"/>
        <v>resa mancante</v>
      </c>
      <c r="U32" s="172" t="str">
        <f t="shared" si="10"/>
        <v>resa mancante</v>
      </c>
    </row>
    <row r="33" spans="2:21" ht="21.45" x14ac:dyDescent="0.3">
      <c r="B33" s="355" t="s">
        <v>336</v>
      </c>
      <c r="C33" s="119" t="s">
        <v>47</v>
      </c>
      <c r="D33" s="182"/>
      <c r="E33" s="179"/>
      <c r="F33" s="251">
        <v>0.70799999999999996</v>
      </c>
      <c r="G33" s="500"/>
      <c r="H33" s="386">
        <f t="shared" si="11"/>
        <v>0.70799999999999996</v>
      </c>
      <c r="I33" s="256" t="e">
        <f>+K33/'Istruzioni per la compilazione'!$B$3</f>
        <v>#DIV/0!</v>
      </c>
      <c r="J33" s="256" t="e">
        <f t="shared" si="12"/>
        <v>#DIV/0!</v>
      </c>
      <c r="K33" s="256">
        <f t="shared" si="13"/>
        <v>0</v>
      </c>
      <c r="L33" s="160"/>
      <c r="M33" s="160"/>
      <c r="N33" s="160"/>
      <c r="O33" s="160"/>
      <c r="P33" s="160"/>
      <c r="Q33" s="134" t="str">
        <f>IFERROR(S33/'Istruzioni per la compilazione'!$B$3,"resa mancante")</f>
        <v>resa mancante</v>
      </c>
      <c r="R33" s="134" t="str">
        <f t="shared" si="7"/>
        <v>resa mancante</v>
      </c>
      <c r="S33" s="134" t="str">
        <f t="shared" si="8"/>
        <v>resa mancante</v>
      </c>
      <c r="T33" s="162" t="str">
        <f t="shared" si="9"/>
        <v>resa mancante</v>
      </c>
      <c r="U33" s="172" t="str">
        <f t="shared" si="10"/>
        <v>resa mancante</v>
      </c>
    </row>
    <row r="34" spans="2:21" ht="32.15" x14ac:dyDescent="0.3">
      <c r="B34" s="355" t="s">
        <v>337</v>
      </c>
      <c r="C34" s="119" t="s">
        <v>43</v>
      </c>
      <c r="D34" s="182"/>
      <c r="E34" s="179"/>
      <c r="F34" s="251">
        <v>7.1999999999999995E-2</v>
      </c>
      <c r="G34" s="500"/>
      <c r="H34" s="386">
        <f t="shared" si="11"/>
        <v>7.1999999999999995E-2</v>
      </c>
      <c r="I34" s="256" t="e">
        <f>+K34/'Istruzioni per la compilazione'!$B$3</f>
        <v>#DIV/0!</v>
      </c>
      <c r="J34" s="256" t="e">
        <f t="shared" si="12"/>
        <v>#DIV/0!</v>
      </c>
      <c r="K34" s="256">
        <f t="shared" si="13"/>
        <v>0</v>
      </c>
      <c r="L34" s="160"/>
      <c r="M34" s="160"/>
      <c r="N34" s="160"/>
      <c r="O34" s="160"/>
      <c r="P34" s="160"/>
      <c r="Q34" s="134" t="str">
        <f>IFERROR(S34/'Istruzioni per la compilazione'!$B$3,"resa mancante")</f>
        <v>resa mancante</v>
      </c>
      <c r="R34" s="134" t="str">
        <f t="shared" si="7"/>
        <v>resa mancante</v>
      </c>
      <c r="S34" s="134" t="str">
        <f t="shared" si="8"/>
        <v>resa mancante</v>
      </c>
      <c r="T34" s="162" t="str">
        <f t="shared" si="9"/>
        <v>resa mancante</v>
      </c>
      <c r="U34" s="172" t="str">
        <f t="shared" si="10"/>
        <v>resa mancante</v>
      </c>
    </row>
    <row r="35" spans="2:21" ht="21.45" x14ac:dyDescent="0.3">
      <c r="B35" s="355" t="s">
        <v>338</v>
      </c>
      <c r="C35" s="119" t="s">
        <v>181</v>
      </c>
      <c r="D35" s="182"/>
      <c r="E35" s="179"/>
      <c r="F35" s="251">
        <v>0.11799999999999999</v>
      </c>
      <c r="G35" s="500"/>
      <c r="H35" s="386">
        <f t="shared" si="11"/>
        <v>0.11799999999999999</v>
      </c>
      <c r="I35" s="256" t="e">
        <f>+K35/'Istruzioni per la compilazione'!$B$3</f>
        <v>#DIV/0!</v>
      </c>
      <c r="J35" s="256" t="e">
        <f t="shared" si="3"/>
        <v>#DIV/0!</v>
      </c>
      <c r="K35" s="256">
        <f t="shared" si="4"/>
        <v>0</v>
      </c>
      <c r="L35" s="160"/>
      <c r="M35" s="160"/>
      <c r="N35" s="160"/>
      <c r="O35" s="160"/>
      <c r="P35" s="160"/>
      <c r="Q35" s="134" t="str">
        <f>IFERROR(S35/'Istruzioni per la compilazione'!$B$3,"resa mancante")</f>
        <v>resa mancante</v>
      </c>
      <c r="R35" s="134" t="str">
        <f t="shared" si="7"/>
        <v>resa mancante</v>
      </c>
      <c r="S35" s="134" t="str">
        <f t="shared" si="8"/>
        <v>resa mancante</v>
      </c>
      <c r="T35" s="162" t="str">
        <f t="shared" si="9"/>
        <v>resa mancante</v>
      </c>
      <c r="U35" s="172" t="str">
        <f t="shared" si="10"/>
        <v>resa mancante</v>
      </c>
    </row>
    <row r="36" spans="2:21" ht="32.15" x14ac:dyDescent="0.3">
      <c r="B36" s="355" t="s">
        <v>339</v>
      </c>
      <c r="C36" s="119" t="s">
        <v>532</v>
      </c>
      <c r="D36" s="182"/>
      <c r="E36" s="179"/>
      <c r="F36" s="251">
        <v>0.11799999999999999</v>
      </c>
      <c r="G36" s="500"/>
      <c r="H36" s="386">
        <f t="shared" si="11"/>
        <v>0.11799999999999999</v>
      </c>
      <c r="I36" s="256" t="e">
        <f>+K36/'Istruzioni per la compilazione'!$B$3</f>
        <v>#DIV/0!</v>
      </c>
      <c r="J36" s="256" t="e">
        <f t="shared" si="3"/>
        <v>#DIV/0!</v>
      </c>
      <c r="K36" s="256">
        <f t="shared" si="4"/>
        <v>0</v>
      </c>
      <c r="L36" s="160"/>
      <c r="M36" s="160"/>
      <c r="N36" s="160"/>
      <c r="O36" s="160"/>
      <c r="P36" s="160"/>
      <c r="Q36" s="134" t="str">
        <f>IFERROR(S36/'Istruzioni per la compilazione'!$B$3,"resa mancante")</f>
        <v>resa mancante</v>
      </c>
      <c r="R36" s="134" t="str">
        <f t="shared" si="7"/>
        <v>resa mancante</v>
      </c>
      <c r="S36" s="134" t="str">
        <f t="shared" si="8"/>
        <v>resa mancante</v>
      </c>
      <c r="T36" s="162" t="str">
        <f t="shared" si="9"/>
        <v>resa mancante</v>
      </c>
      <c r="U36" s="172" t="str">
        <f t="shared" si="10"/>
        <v>resa mancante</v>
      </c>
    </row>
    <row r="37" spans="2:21" ht="21.45" x14ac:dyDescent="0.3">
      <c r="B37" s="355" t="s">
        <v>340</v>
      </c>
      <c r="C37" s="119" t="s">
        <v>184</v>
      </c>
      <c r="D37" s="182"/>
      <c r="E37" s="179"/>
      <c r="F37" s="251">
        <v>1.1910000000000001</v>
      </c>
      <c r="G37" s="500"/>
      <c r="H37" s="386">
        <f t="shared" si="11"/>
        <v>1.1910000000000001</v>
      </c>
      <c r="I37" s="256" t="e">
        <f>+K37/'Istruzioni per la compilazione'!$B$3</f>
        <v>#DIV/0!</v>
      </c>
      <c r="J37" s="256" t="e">
        <f t="shared" si="3"/>
        <v>#DIV/0!</v>
      </c>
      <c r="K37" s="256">
        <f t="shared" si="4"/>
        <v>0</v>
      </c>
      <c r="L37" s="160"/>
      <c r="M37" s="160"/>
      <c r="N37" s="160"/>
      <c r="O37" s="160"/>
      <c r="P37" s="160"/>
      <c r="Q37" s="134" t="str">
        <f>IFERROR(S37/'Istruzioni per la compilazione'!$B$3,"resa mancante")</f>
        <v>resa mancante</v>
      </c>
      <c r="R37" s="134" t="str">
        <f t="shared" si="7"/>
        <v>resa mancante</v>
      </c>
      <c r="S37" s="134" t="str">
        <f t="shared" si="8"/>
        <v>resa mancante</v>
      </c>
      <c r="T37" s="162" t="str">
        <f t="shared" si="9"/>
        <v>resa mancante</v>
      </c>
      <c r="U37" s="172" t="str">
        <f t="shared" si="10"/>
        <v>resa mancante</v>
      </c>
    </row>
    <row r="38" spans="2:21" ht="21.45" x14ac:dyDescent="0.3">
      <c r="B38" s="355" t="s">
        <v>341</v>
      </c>
      <c r="C38" s="119" t="s">
        <v>104</v>
      </c>
      <c r="D38" s="182"/>
      <c r="E38" s="179"/>
      <c r="F38" s="251">
        <v>4.7E-2</v>
      </c>
      <c r="G38" s="500"/>
      <c r="H38" s="386">
        <f t="shared" si="11"/>
        <v>4.7E-2</v>
      </c>
      <c r="I38" s="256" t="e">
        <f>+K38/'Istruzioni per la compilazione'!$B$3</f>
        <v>#DIV/0!</v>
      </c>
      <c r="J38" s="256" t="e">
        <f t="shared" si="3"/>
        <v>#DIV/0!</v>
      </c>
      <c r="K38" s="256">
        <f t="shared" si="4"/>
        <v>0</v>
      </c>
      <c r="L38" s="160"/>
      <c r="M38" s="160"/>
      <c r="N38" s="160"/>
      <c r="O38" s="160"/>
      <c r="P38" s="160"/>
      <c r="Q38" s="134" t="str">
        <f>IFERROR(S38/'Istruzioni per la compilazione'!$B$3,"resa mancante")</f>
        <v>resa mancante</v>
      </c>
      <c r="R38" s="134" t="str">
        <f t="shared" si="7"/>
        <v>resa mancante</v>
      </c>
      <c r="S38" s="134" t="str">
        <f t="shared" si="8"/>
        <v>resa mancante</v>
      </c>
      <c r="T38" s="162" t="str">
        <f t="shared" si="9"/>
        <v>resa mancante</v>
      </c>
      <c r="U38" s="172" t="str">
        <f t="shared" si="10"/>
        <v>resa mancante</v>
      </c>
    </row>
    <row r="39" spans="2:21" ht="21.45" x14ac:dyDescent="0.3">
      <c r="B39" s="355" t="s">
        <v>342</v>
      </c>
      <c r="C39" s="119" t="s">
        <v>106</v>
      </c>
      <c r="D39" s="182"/>
      <c r="E39" s="179"/>
      <c r="F39" s="251">
        <v>0.17699999999999999</v>
      </c>
      <c r="G39" s="500"/>
      <c r="H39" s="386">
        <f t="shared" si="11"/>
        <v>0.17699999999999999</v>
      </c>
      <c r="I39" s="256" t="e">
        <f>+K39/'Istruzioni per la compilazione'!$B$3</f>
        <v>#DIV/0!</v>
      </c>
      <c r="J39" s="256" t="e">
        <f t="shared" si="3"/>
        <v>#DIV/0!</v>
      </c>
      <c r="K39" s="256">
        <f t="shared" si="4"/>
        <v>0</v>
      </c>
      <c r="L39" s="160"/>
      <c r="M39" s="160"/>
      <c r="N39" s="160"/>
      <c r="O39" s="160"/>
      <c r="P39" s="160"/>
      <c r="Q39" s="134" t="str">
        <f>IFERROR(S39/'Istruzioni per la compilazione'!$B$3,"resa mancante")</f>
        <v>resa mancante</v>
      </c>
      <c r="R39" s="134" t="str">
        <f t="shared" si="7"/>
        <v>resa mancante</v>
      </c>
      <c r="S39" s="134" t="str">
        <f t="shared" si="8"/>
        <v>resa mancante</v>
      </c>
      <c r="T39" s="162" t="str">
        <f t="shared" si="9"/>
        <v>resa mancante</v>
      </c>
      <c r="U39" s="172" t="str">
        <f t="shared" si="10"/>
        <v>resa mancante</v>
      </c>
    </row>
    <row r="40" spans="2:21" ht="21.45" x14ac:dyDescent="0.3">
      <c r="B40" s="355" t="s">
        <v>343</v>
      </c>
      <c r="C40" s="119" t="s">
        <v>188</v>
      </c>
      <c r="D40" s="182"/>
      <c r="E40" s="179"/>
      <c r="F40" s="251">
        <v>0.60599999999999998</v>
      </c>
      <c r="G40" s="500"/>
      <c r="H40" s="386">
        <f t="shared" si="11"/>
        <v>0.60599999999999998</v>
      </c>
      <c r="I40" s="256" t="e">
        <f>+K40/'Istruzioni per la compilazione'!$B$3</f>
        <v>#DIV/0!</v>
      </c>
      <c r="J40" s="256" t="e">
        <f t="shared" si="3"/>
        <v>#DIV/0!</v>
      </c>
      <c r="K40" s="256">
        <f t="shared" si="4"/>
        <v>0</v>
      </c>
      <c r="L40" s="160"/>
      <c r="M40" s="160"/>
      <c r="N40" s="160"/>
      <c r="O40" s="160"/>
      <c r="P40" s="160"/>
      <c r="Q40" s="134" t="str">
        <f>IFERROR(S40/'Istruzioni per la compilazione'!$B$3,"resa mancante")</f>
        <v>resa mancante</v>
      </c>
      <c r="R40" s="134" t="str">
        <f t="shared" si="7"/>
        <v>resa mancante</v>
      </c>
      <c r="S40" s="134" t="str">
        <f t="shared" si="8"/>
        <v>resa mancante</v>
      </c>
      <c r="T40" s="162" t="str">
        <f t="shared" si="9"/>
        <v>resa mancante</v>
      </c>
      <c r="U40" s="172" t="str">
        <f t="shared" si="10"/>
        <v>resa mancante</v>
      </c>
    </row>
    <row r="41" spans="2:21" ht="21.45" x14ac:dyDescent="0.3">
      <c r="B41" s="355" t="s">
        <v>344</v>
      </c>
      <c r="C41" s="119" t="s">
        <v>107</v>
      </c>
      <c r="D41" s="182"/>
      <c r="E41" s="179"/>
      <c r="F41" s="251">
        <v>0.17699999999999999</v>
      </c>
      <c r="G41" s="500"/>
      <c r="H41" s="386">
        <f t="shared" si="11"/>
        <v>0.17699999999999999</v>
      </c>
      <c r="I41" s="256" t="e">
        <f>+K41/'Istruzioni per la compilazione'!$B$3</f>
        <v>#DIV/0!</v>
      </c>
      <c r="J41" s="256" t="e">
        <f t="shared" si="3"/>
        <v>#DIV/0!</v>
      </c>
      <c r="K41" s="256">
        <f t="shared" si="4"/>
        <v>0</v>
      </c>
      <c r="L41" s="160"/>
      <c r="M41" s="160"/>
      <c r="N41" s="160"/>
      <c r="O41" s="160"/>
      <c r="P41" s="160"/>
      <c r="Q41" s="134" t="str">
        <f>IFERROR(S41/'Istruzioni per la compilazione'!$B$3,"resa mancante")</f>
        <v>resa mancante</v>
      </c>
      <c r="R41" s="134" t="str">
        <f t="shared" si="7"/>
        <v>resa mancante</v>
      </c>
      <c r="S41" s="134" t="str">
        <f t="shared" si="8"/>
        <v>resa mancante</v>
      </c>
      <c r="T41" s="162" t="str">
        <f t="shared" si="9"/>
        <v>resa mancante</v>
      </c>
      <c r="U41" s="172" t="str">
        <f t="shared" si="10"/>
        <v>resa mancante</v>
      </c>
    </row>
    <row r="42" spans="2:21" ht="21.45" x14ac:dyDescent="0.3">
      <c r="B42" s="355" t="s">
        <v>345</v>
      </c>
      <c r="C42" s="119" t="s">
        <v>109</v>
      </c>
      <c r="D42" s="182"/>
      <c r="E42" s="179"/>
      <c r="F42" s="251">
        <v>0.35399999999999998</v>
      </c>
      <c r="G42" s="500"/>
      <c r="H42" s="386">
        <f t="shared" si="11"/>
        <v>0.35399999999999998</v>
      </c>
      <c r="I42" s="256" t="e">
        <f>+K42/'Istruzioni per la compilazione'!$B$3</f>
        <v>#DIV/0!</v>
      </c>
      <c r="J42" s="256" t="e">
        <f t="shared" si="3"/>
        <v>#DIV/0!</v>
      </c>
      <c r="K42" s="256">
        <f t="shared" si="4"/>
        <v>0</v>
      </c>
      <c r="L42" s="160"/>
      <c r="M42" s="160"/>
      <c r="N42" s="160"/>
      <c r="O42" s="160"/>
      <c r="P42" s="160"/>
      <c r="Q42" s="134" t="str">
        <f>IFERROR(S42/'Istruzioni per la compilazione'!$B$3,"resa mancante")</f>
        <v>resa mancante</v>
      </c>
      <c r="R42" s="134" t="str">
        <f t="shared" si="7"/>
        <v>resa mancante</v>
      </c>
      <c r="S42" s="134" t="str">
        <f t="shared" si="8"/>
        <v>resa mancante</v>
      </c>
      <c r="T42" s="162" t="str">
        <f t="shared" si="9"/>
        <v>resa mancante</v>
      </c>
      <c r="U42" s="172" t="str">
        <f t="shared" si="10"/>
        <v>resa mancante</v>
      </c>
    </row>
    <row r="43" spans="2:21" x14ac:dyDescent="0.3">
      <c r="B43" s="355" t="s">
        <v>346</v>
      </c>
      <c r="C43" s="119" t="s">
        <v>108</v>
      </c>
      <c r="D43" s="182"/>
      <c r="E43" s="179"/>
      <c r="F43" s="251">
        <v>0.17699999999999999</v>
      </c>
      <c r="G43" s="500"/>
      <c r="H43" s="386">
        <f t="shared" si="11"/>
        <v>0.17699999999999999</v>
      </c>
      <c r="I43" s="256" t="e">
        <f>+K43/'Istruzioni per la compilazione'!$B$3</f>
        <v>#DIV/0!</v>
      </c>
      <c r="J43" s="256" t="e">
        <f t="shared" si="3"/>
        <v>#DIV/0!</v>
      </c>
      <c r="K43" s="256">
        <f t="shared" si="4"/>
        <v>0</v>
      </c>
      <c r="L43" s="160"/>
      <c r="M43" s="160"/>
      <c r="N43" s="160"/>
      <c r="O43" s="160"/>
      <c r="P43" s="160"/>
      <c r="Q43" s="134" t="str">
        <f>IFERROR(S43/'Istruzioni per la compilazione'!$B$3,"resa mancante")</f>
        <v>resa mancante</v>
      </c>
      <c r="R43" s="134" t="str">
        <f t="shared" si="7"/>
        <v>resa mancante</v>
      </c>
      <c r="S43" s="134" t="str">
        <f t="shared" si="8"/>
        <v>resa mancante</v>
      </c>
      <c r="T43" s="162" t="str">
        <f t="shared" si="9"/>
        <v>resa mancante</v>
      </c>
      <c r="U43" s="172" t="str">
        <f t="shared" si="10"/>
        <v>resa mancante</v>
      </c>
    </row>
    <row r="44" spans="2:21" x14ac:dyDescent="0.3">
      <c r="B44" s="355" t="s">
        <v>347</v>
      </c>
      <c r="C44" s="119" t="s">
        <v>12</v>
      </c>
      <c r="D44" s="182"/>
      <c r="E44" s="179"/>
      <c r="F44" s="251">
        <v>1.7689999999999999</v>
      </c>
      <c r="G44" s="500"/>
      <c r="H44" s="386">
        <f t="shared" si="11"/>
        <v>1.7689999999999999</v>
      </c>
      <c r="I44" s="256" t="e">
        <f>+K44/'Istruzioni per la compilazione'!$B$3</f>
        <v>#DIV/0!</v>
      </c>
      <c r="J44" s="256" t="e">
        <f t="shared" si="3"/>
        <v>#DIV/0!</v>
      </c>
      <c r="K44" s="256">
        <f t="shared" si="4"/>
        <v>0</v>
      </c>
      <c r="L44" s="160"/>
      <c r="M44" s="160"/>
      <c r="N44" s="160"/>
      <c r="O44" s="160"/>
      <c r="P44" s="160"/>
      <c r="Q44" s="134" t="str">
        <f>IFERROR(S44/'Istruzioni per la compilazione'!$B$3,"resa mancante")</f>
        <v>resa mancante</v>
      </c>
      <c r="R44" s="134" t="str">
        <f t="shared" si="7"/>
        <v>resa mancante</v>
      </c>
      <c r="S44" s="134" t="str">
        <f t="shared" si="8"/>
        <v>resa mancante</v>
      </c>
      <c r="T44" s="162" t="str">
        <f t="shared" si="9"/>
        <v>resa mancante</v>
      </c>
      <c r="U44" s="172" t="str">
        <f t="shared" si="10"/>
        <v>resa mancante</v>
      </c>
    </row>
    <row r="45" spans="2:21" x14ac:dyDescent="0.3">
      <c r="B45" s="355" t="s">
        <v>348</v>
      </c>
      <c r="C45" s="119" t="s">
        <v>13</v>
      </c>
      <c r="D45" s="182"/>
      <c r="E45" s="179"/>
      <c r="F45" s="251">
        <v>1.0609999999999999</v>
      </c>
      <c r="G45" s="500"/>
      <c r="H45" s="386">
        <f t="shared" si="11"/>
        <v>1.0609999999999999</v>
      </c>
      <c r="I45" s="256" t="e">
        <f>+K45/'Istruzioni per la compilazione'!$B$3</f>
        <v>#DIV/0!</v>
      </c>
      <c r="J45" s="256" t="e">
        <f t="shared" si="3"/>
        <v>#DIV/0!</v>
      </c>
      <c r="K45" s="256">
        <f t="shared" si="4"/>
        <v>0</v>
      </c>
      <c r="L45" s="160"/>
      <c r="M45" s="160"/>
      <c r="N45" s="160"/>
      <c r="O45" s="160"/>
      <c r="P45" s="160"/>
      <c r="Q45" s="134" t="str">
        <f>IFERROR(S45/'Istruzioni per la compilazione'!$B$3,"resa mancante")</f>
        <v>resa mancante</v>
      </c>
      <c r="R45" s="134" t="str">
        <f t="shared" si="7"/>
        <v>resa mancante</v>
      </c>
      <c r="S45" s="134" t="str">
        <f t="shared" si="8"/>
        <v>resa mancante</v>
      </c>
      <c r="T45" s="162" t="str">
        <f t="shared" si="9"/>
        <v>resa mancante</v>
      </c>
      <c r="U45" s="172" t="str">
        <f t="shared" si="10"/>
        <v>resa mancante</v>
      </c>
    </row>
    <row r="46" spans="2:21" x14ac:dyDescent="0.3">
      <c r="B46" s="372" t="s">
        <v>349</v>
      </c>
      <c r="C46" s="119" t="s">
        <v>195</v>
      </c>
      <c r="D46" s="182"/>
      <c r="E46" s="179"/>
      <c r="F46" s="251">
        <v>2.9000000000000001E-2</v>
      </c>
      <c r="G46" s="500"/>
      <c r="H46" s="386">
        <f t="shared" si="11"/>
        <v>2.9000000000000001E-2</v>
      </c>
      <c r="I46" s="256" t="e">
        <f>+K46/'Istruzioni per la compilazione'!$B$3</f>
        <v>#DIV/0!</v>
      </c>
      <c r="J46" s="256" t="e">
        <f t="shared" si="3"/>
        <v>#DIV/0!</v>
      </c>
      <c r="K46" s="256">
        <f t="shared" si="4"/>
        <v>0</v>
      </c>
      <c r="L46" s="160"/>
      <c r="M46" s="160"/>
      <c r="N46" s="160"/>
      <c r="O46" s="160"/>
      <c r="P46" s="160"/>
      <c r="Q46" s="134" t="str">
        <f>IFERROR(S46/'Istruzioni per la compilazione'!$B$3,"resa mancante")</f>
        <v>resa mancante</v>
      </c>
      <c r="R46" s="134" t="str">
        <f t="shared" si="7"/>
        <v>resa mancante</v>
      </c>
      <c r="S46" s="134" t="str">
        <f t="shared" si="8"/>
        <v>resa mancante</v>
      </c>
      <c r="T46" s="162" t="str">
        <f t="shared" si="9"/>
        <v>resa mancante</v>
      </c>
      <c r="U46" s="172" t="str">
        <f t="shared" si="10"/>
        <v>resa mancante</v>
      </c>
    </row>
    <row r="47" spans="2:21" x14ac:dyDescent="0.3">
      <c r="B47" s="373" t="s">
        <v>350</v>
      </c>
      <c r="C47" s="370" t="s">
        <v>197</v>
      </c>
      <c r="D47" s="182"/>
      <c r="E47" s="179"/>
      <c r="F47" s="251">
        <v>0.17899999999999999</v>
      </c>
      <c r="G47" s="500"/>
      <c r="H47" s="386">
        <f t="shared" si="11"/>
        <v>0.17899999999999999</v>
      </c>
      <c r="I47" s="256" t="e">
        <f>+K47/'Istruzioni per la compilazione'!$B$3</f>
        <v>#DIV/0!</v>
      </c>
      <c r="J47" s="256" t="e">
        <f t="shared" si="3"/>
        <v>#DIV/0!</v>
      </c>
      <c r="K47" s="256">
        <f t="shared" si="4"/>
        <v>0</v>
      </c>
      <c r="L47" s="160"/>
      <c r="M47" s="160"/>
      <c r="N47" s="160"/>
      <c r="O47" s="160"/>
      <c r="P47" s="160"/>
      <c r="Q47" s="134" t="str">
        <f>IFERROR(S47/'Istruzioni per la compilazione'!$B$3,"resa mancante")</f>
        <v>resa mancante</v>
      </c>
      <c r="R47" s="134" t="str">
        <f t="shared" si="7"/>
        <v>resa mancante</v>
      </c>
      <c r="S47" s="134" t="str">
        <f t="shared" si="8"/>
        <v>resa mancante</v>
      </c>
      <c r="T47" s="162" t="str">
        <f t="shared" si="9"/>
        <v>resa mancante</v>
      </c>
      <c r="U47" s="172" t="str">
        <f t="shared" si="10"/>
        <v>resa mancante</v>
      </c>
    </row>
    <row r="48" spans="2:21" ht="21.45" x14ac:dyDescent="0.3">
      <c r="B48" s="373" t="s">
        <v>512</v>
      </c>
      <c r="C48" s="370" t="s">
        <v>103</v>
      </c>
      <c r="D48" s="182"/>
      <c r="E48" s="179"/>
      <c r="F48" s="251">
        <v>8.7999999999999995E-2</v>
      </c>
      <c r="G48" s="500"/>
      <c r="H48" s="386">
        <f t="shared" si="11"/>
        <v>8.7999999999999995E-2</v>
      </c>
      <c r="I48" s="256" t="e">
        <f>+K48/'Istruzioni per la compilazione'!$B$3</f>
        <v>#DIV/0!</v>
      </c>
      <c r="J48" s="256" t="e">
        <f t="shared" si="3"/>
        <v>#DIV/0!</v>
      </c>
      <c r="K48" s="256">
        <f t="shared" si="4"/>
        <v>0</v>
      </c>
      <c r="L48" s="160"/>
      <c r="M48" s="160"/>
      <c r="N48" s="160"/>
      <c r="O48" s="160"/>
      <c r="P48" s="160"/>
      <c r="Q48" s="134" t="str">
        <f>IFERROR(S48/'Istruzioni per la compilazione'!$B$3,"resa mancante")</f>
        <v>resa mancante</v>
      </c>
      <c r="R48" s="134" t="str">
        <f t="shared" si="7"/>
        <v>resa mancante</v>
      </c>
      <c r="S48" s="134" t="str">
        <f t="shared" si="8"/>
        <v>resa mancante</v>
      </c>
      <c r="T48" s="162" t="str">
        <f t="shared" si="9"/>
        <v>resa mancante</v>
      </c>
      <c r="U48" s="172" t="str">
        <f t="shared" si="10"/>
        <v>resa mancante</v>
      </c>
    </row>
    <row r="49" spans="2:21" ht="32.6" thickBot="1" x14ac:dyDescent="0.35">
      <c r="B49" s="374" t="s">
        <v>513</v>
      </c>
      <c r="C49" s="371" t="s">
        <v>99</v>
      </c>
      <c r="D49" s="241"/>
      <c r="E49" s="237"/>
      <c r="F49" s="252">
        <v>0.16300000000000001</v>
      </c>
      <c r="G49" s="501"/>
      <c r="H49" s="387">
        <f t="shared" si="11"/>
        <v>0.16300000000000001</v>
      </c>
      <c r="I49" s="257" t="e">
        <f>+K49/'Istruzioni per la compilazione'!$B$3</f>
        <v>#DIV/0!</v>
      </c>
      <c r="J49" s="257" t="e">
        <f t="shared" si="3"/>
        <v>#DIV/0!</v>
      </c>
      <c r="K49" s="257">
        <f t="shared" si="4"/>
        <v>0</v>
      </c>
      <c r="L49" s="161"/>
      <c r="M49" s="161"/>
      <c r="N49" s="161"/>
      <c r="O49" s="161"/>
      <c r="P49" s="161"/>
      <c r="Q49" s="136" t="str">
        <f>IFERROR(S49/'Istruzioni per la compilazione'!$B$3,"resa mancante")</f>
        <v>resa mancante</v>
      </c>
      <c r="R49" s="136" t="str">
        <f t="shared" si="5"/>
        <v>resa mancante</v>
      </c>
      <c r="S49" s="136" t="str">
        <f t="shared" si="6"/>
        <v>resa mancante</v>
      </c>
      <c r="T49" s="238" t="str">
        <f t="shared" si="0"/>
        <v>resa mancante</v>
      </c>
      <c r="U49" s="239" t="str">
        <f t="shared" si="1"/>
        <v>resa mancante</v>
      </c>
    </row>
    <row r="50" spans="2:21" ht="11.15" thickBot="1" x14ac:dyDescent="0.35">
      <c r="H50" s="165"/>
      <c r="I50" s="279" t="e">
        <f>SUM(I5:I49)</f>
        <v>#DIV/0!</v>
      </c>
      <c r="J50" s="280" t="e">
        <f t="shared" ref="J50:K50" si="14">SUM(J5:J49)</f>
        <v>#DIV/0!</v>
      </c>
      <c r="K50" s="281">
        <f t="shared" si="14"/>
        <v>0</v>
      </c>
      <c r="Q50" s="149">
        <f>SUM(Q5:Q49)</f>
        <v>0</v>
      </c>
      <c r="R50" s="150">
        <f t="shared" ref="R50:U50" si="15">SUM(R5:R49)</f>
        <v>0</v>
      </c>
      <c r="S50" s="150">
        <f t="shared" si="15"/>
        <v>0</v>
      </c>
      <c r="T50" s="177">
        <f t="shared" si="15"/>
        <v>0</v>
      </c>
      <c r="U50" s="178">
        <f t="shared" si="15"/>
        <v>0</v>
      </c>
    </row>
    <row r="51" spans="2:21" ht="11.15" thickBot="1" x14ac:dyDescent="0.35">
      <c r="J51" s="6"/>
      <c r="Q51" s="471" t="s">
        <v>89</v>
      </c>
      <c r="R51" s="472"/>
      <c r="S51" s="472"/>
      <c r="T51" s="472"/>
      <c r="U51" s="95">
        <f>IFERROR(U50/K50,0)</f>
        <v>0</v>
      </c>
    </row>
  </sheetData>
  <mergeCells count="2">
    <mergeCell ref="G5:G49"/>
    <mergeCell ref="Q51:T51"/>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S23"/>
  <sheetViews>
    <sheetView showGridLines="0" zoomScaleNormal="100" workbookViewId="0">
      <selection activeCell="E42" sqref="E42"/>
    </sheetView>
  </sheetViews>
  <sheetFormatPr defaultColWidth="8.921875" defaultRowHeight="10.75" x14ac:dyDescent="0.3"/>
  <cols>
    <col min="1" max="1" width="1.4609375" style="11" customWidth="1"/>
    <col min="2" max="2" width="13.15234375" style="11" customWidth="1"/>
    <col min="3" max="3" width="61.53515625" style="11" customWidth="1"/>
    <col min="4" max="5" width="19.61328125" style="11" customWidth="1"/>
    <col min="6" max="6" width="16.15234375" style="12" customWidth="1"/>
    <col min="7" max="20" width="17.3828125" style="11" customWidth="1"/>
    <col min="21" max="16384" width="8.921875" style="11"/>
  </cols>
  <sheetData>
    <row r="2" spans="2:19" ht="34.75" customHeight="1" x14ac:dyDescent="0.3">
      <c r="B2" s="18" t="s">
        <v>0</v>
      </c>
      <c r="C2" s="103">
        <f>+'Istruzioni per la compilazione'!B2</f>
        <v>0</v>
      </c>
      <c r="D2" s="15"/>
    </row>
    <row r="3" spans="2:19" ht="31.3" customHeight="1" thickBot="1" x14ac:dyDescent="0.35">
      <c r="B3" s="289" t="s">
        <v>210</v>
      </c>
    </row>
    <row r="4" spans="2:19" ht="32.6" thickBot="1" x14ac:dyDescent="0.35">
      <c r="B4" s="83" t="s">
        <v>120</v>
      </c>
      <c r="C4" s="70" t="s">
        <v>282</v>
      </c>
      <c r="D4" s="70" t="s">
        <v>303</v>
      </c>
      <c r="E4" s="70" t="s">
        <v>304</v>
      </c>
      <c r="F4" s="70" t="s">
        <v>302</v>
      </c>
      <c r="G4" s="70" t="s">
        <v>53</v>
      </c>
      <c r="H4" s="70" t="s">
        <v>305</v>
      </c>
      <c r="I4" s="70" t="s">
        <v>55</v>
      </c>
      <c r="J4" s="70" t="s">
        <v>56</v>
      </c>
      <c r="K4" s="70" t="s">
        <v>57</v>
      </c>
      <c r="L4" s="70" t="s">
        <v>455</v>
      </c>
      <c r="M4" s="70" t="s">
        <v>456</v>
      </c>
      <c r="N4" s="70" t="s">
        <v>59</v>
      </c>
      <c r="O4" s="70" t="s">
        <v>83</v>
      </c>
      <c r="P4" s="70" t="s">
        <v>84</v>
      </c>
      <c r="Q4" s="70" t="s">
        <v>85</v>
      </c>
      <c r="R4" s="70" t="s">
        <v>86</v>
      </c>
      <c r="S4" s="71" t="s">
        <v>87</v>
      </c>
    </row>
    <row r="5" spans="2:19" x14ac:dyDescent="0.3">
      <c r="B5" s="380" t="s">
        <v>351</v>
      </c>
      <c r="C5" s="381" t="s">
        <v>212</v>
      </c>
      <c r="D5" s="159"/>
      <c r="E5" s="159"/>
      <c r="F5" s="253">
        <v>21.963999999999999</v>
      </c>
      <c r="G5" s="499"/>
      <c r="H5" s="253">
        <f>F5*(1-$G$5)</f>
        <v>21.963999999999999</v>
      </c>
      <c r="I5" s="278" t="e">
        <f>+K5/'Istruzioni per la compilazione'!$B$3</f>
        <v>#DIV/0!</v>
      </c>
      <c r="J5" s="278" t="e">
        <f>+I5*12</f>
        <v>#DIV/0!</v>
      </c>
      <c r="K5" s="278">
        <f>+D5*E5*H5</f>
        <v>0</v>
      </c>
      <c r="L5" s="159"/>
      <c r="M5" s="159"/>
      <c r="N5" s="159"/>
      <c r="O5" s="132" t="e">
        <f>+Q5/'Istruzioni per la compilazione'!$B$3</f>
        <v>#DIV/0!</v>
      </c>
      <c r="P5" s="132" t="e">
        <f>+O5*12</f>
        <v>#DIV/0!</v>
      </c>
      <c r="Q5" s="132">
        <f>+D5*E5</f>
        <v>0</v>
      </c>
      <c r="R5" s="184" t="str">
        <f t="shared" ref="R5:R21" si="0">+IFERROR(P5*N5,"resa mancante")</f>
        <v>resa mancante</v>
      </c>
      <c r="S5" s="185">
        <f t="shared" ref="S5:S21" si="1">+IFERROR(Q5*N5,"resa mancante")</f>
        <v>0</v>
      </c>
    </row>
    <row r="6" spans="2:19" ht="21.45" x14ac:dyDescent="0.3">
      <c r="B6" s="375" t="s">
        <v>352</v>
      </c>
      <c r="C6" s="376" t="s">
        <v>214</v>
      </c>
      <c r="D6" s="160"/>
      <c r="E6" s="160"/>
      <c r="F6" s="254">
        <v>22.537255125000001</v>
      </c>
      <c r="G6" s="500"/>
      <c r="H6" s="254">
        <f t="shared" ref="H6:H21" si="2">F6*(1-$G$5)</f>
        <v>22.537255125000001</v>
      </c>
      <c r="I6" s="256" t="e">
        <f>+K6/'Istruzioni per la compilazione'!$B$3</f>
        <v>#DIV/0!</v>
      </c>
      <c r="J6" s="256" t="e">
        <f t="shared" ref="J6:J21" si="3">+I6*12</f>
        <v>#DIV/0!</v>
      </c>
      <c r="K6" s="256">
        <f t="shared" ref="K6:K21" si="4">+D6*E6*H6</f>
        <v>0</v>
      </c>
      <c r="L6" s="160"/>
      <c r="M6" s="160"/>
      <c r="N6" s="160"/>
      <c r="O6" s="153" t="e">
        <f>+Q6/'Istruzioni per la compilazione'!$B$3</f>
        <v>#DIV/0!</v>
      </c>
      <c r="P6" s="134" t="e">
        <f t="shared" ref="P6:P21" si="5">+O6*12</f>
        <v>#DIV/0!</v>
      </c>
      <c r="Q6" s="153">
        <f t="shared" ref="Q6:Q21" si="6">+D6*E6</f>
        <v>0</v>
      </c>
      <c r="R6" s="173" t="str">
        <f t="shared" si="0"/>
        <v>resa mancante</v>
      </c>
      <c r="S6" s="174">
        <f t="shared" si="1"/>
        <v>0</v>
      </c>
    </row>
    <row r="7" spans="2:19" x14ac:dyDescent="0.3">
      <c r="B7" s="375" t="s">
        <v>353</v>
      </c>
      <c r="C7" s="376" t="s">
        <v>216</v>
      </c>
      <c r="D7" s="160"/>
      <c r="E7" s="160"/>
      <c r="F7" s="254">
        <v>21.964274062499999</v>
      </c>
      <c r="G7" s="500"/>
      <c r="H7" s="254">
        <f t="shared" si="2"/>
        <v>21.964274062499999</v>
      </c>
      <c r="I7" s="256" t="e">
        <f>+K7/'Istruzioni per la compilazione'!$B$3</f>
        <v>#DIV/0!</v>
      </c>
      <c r="J7" s="256" t="e">
        <f t="shared" si="3"/>
        <v>#DIV/0!</v>
      </c>
      <c r="K7" s="256">
        <f t="shared" si="4"/>
        <v>0</v>
      </c>
      <c r="L7" s="160"/>
      <c r="M7" s="160"/>
      <c r="N7" s="160"/>
      <c r="O7" s="153" t="e">
        <f>+Q7/'Istruzioni per la compilazione'!$B$3</f>
        <v>#DIV/0!</v>
      </c>
      <c r="P7" s="134" t="e">
        <f t="shared" si="5"/>
        <v>#DIV/0!</v>
      </c>
      <c r="Q7" s="153">
        <f t="shared" si="6"/>
        <v>0</v>
      </c>
      <c r="R7" s="173" t="str">
        <f t="shared" si="0"/>
        <v>resa mancante</v>
      </c>
      <c r="S7" s="174">
        <f t="shared" si="1"/>
        <v>0</v>
      </c>
    </row>
    <row r="8" spans="2:19" x14ac:dyDescent="0.3">
      <c r="B8" s="375" t="s">
        <v>354</v>
      </c>
      <c r="C8" s="376" t="s">
        <v>218</v>
      </c>
      <c r="D8" s="160"/>
      <c r="E8" s="160"/>
      <c r="F8" s="254">
        <v>22.919242500000003</v>
      </c>
      <c r="G8" s="500"/>
      <c r="H8" s="254">
        <f t="shared" si="2"/>
        <v>22.919242500000003</v>
      </c>
      <c r="I8" s="256" t="e">
        <f>+K8/'Istruzioni per la compilazione'!$B$3</f>
        <v>#DIV/0!</v>
      </c>
      <c r="J8" s="256" t="e">
        <f t="shared" si="3"/>
        <v>#DIV/0!</v>
      </c>
      <c r="K8" s="256">
        <f t="shared" si="4"/>
        <v>0</v>
      </c>
      <c r="L8" s="160"/>
      <c r="M8" s="160"/>
      <c r="N8" s="160"/>
      <c r="O8" s="153" t="e">
        <f>+Q8/'Istruzioni per la compilazione'!$B$3</f>
        <v>#DIV/0!</v>
      </c>
      <c r="P8" s="134" t="e">
        <f t="shared" si="5"/>
        <v>#DIV/0!</v>
      </c>
      <c r="Q8" s="153">
        <f t="shared" si="6"/>
        <v>0</v>
      </c>
      <c r="R8" s="173" t="str">
        <f t="shared" si="0"/>
        <v>resa mancante</v>
      </c>
      <c r="S8" s="174">
        <f t="shared" si="1"/>
        <v>0</v>
      </c>
    </row>
    <row r="9" spans="2:19" x14ac:dyDescent="0.3">
      <c r="B9" s="375" t="s">
        <v>355</v>
      </c>
      <c r="C9" s="376" t="s">
        <v>220</v>
      </c>
      <c r="D9" s="160"/>
      <c r="E9" s="160"/>
      <c r="F9" s="254">
        <v>21.391293000000005</v>
      </c>
      <c r="G9" s="500"/>
      <c r="H9" s="254">
        <f t="shared" si="2"/>
        <v>21.391293000000005</v>
      </c>
      <c r="I9" s="256" t="e">
        <f>+K9/'Istruzioni per la compilazione'!$B$3</f>
        <v>#DIV/0!</v>
      </c>
      <c r="J9" s="256" t="e">
        <f t="shared" si="3"/>
        <v>#DIV/0!</v>
      </c>
      <c r="K9" s="256">
        <f t="shared" si="4"/>
        <v>0</v>
      </c>
      <c r="L9" s="160"/>
      <c r="M9" s="160"/>
      <c r="N9" s="160"/>
      <c r="O9" s="153" t="e">
        <f>+Q9/'Istruzioni per la compilazione'!$B$3</f>
        <v>#DIV/0!</v>
      </c>
      <c r="P9" s="134" t="e">
        <f t="shared" si="5"/>
        <v>#DIV/0!</v>
      </c>
      <c r="Q9" s="153">
        <f t="shared" si="6"/>
        <v>0</v>
      </c>
      <c r="R9" s="173" t="str">
        <f t="shared" si="0"/>
        <v>resa mancante</v>
      </c>
      <c r="S9" s="174">
        <f t="shared" si="1"/>
        <v>0</v>
      </c>
    </row>
    <row r="10" spans="2:19" x14ac:dyDescent="0.3">
      <c r="B10" s="375" t="s">
        <v>356</v>
      </c>
      <c r="C10" s="376" t="s">
        <v>222</v>
      </c>
      <c r="D10" s="160"/>
      <c r="E10" s="160"/>
      <c r="F10" s="254">
        <v>21.964274062499999</v>
      </c>
      <c r="G10" s="500"/>
      <c r="H10" s="254">
        <f t="shared" si="2"/>
        <v>21.964274062499999</v>
      </c>
      <c r="I10" s="256" t="e">
        <f>+K10/'Istruzioni per la compilazione'!$B$3</f>
        <v>#DIV/0!</v>
      </c>
      <c r="J10" s="256" t="e">
        <f t="shared" si="3"/>
        <v>#DIV/0!</v>
      </c>
      <c r="K10" s="256">
        <f t="shared" si="4"/>
        <v>0</v>
      </c>
      <c r="L10" s="160"/>
      <c r="M10" s="160"/>
      <c r="N10" s="160"/>
      <c r="O10" s="153" t="e">
        <f>+Q10/'Istruzioni per la compilazione'!$B$3</f>
        <v>#DIV/0!</v>
      </c>
      <c r="P10" s="134" t="e">
        <f t="shared" si="5"/>
        <v>#DIV/0!</v>
      </c>
      <c r="Q10" s="153">
        <f t="shared" si="6"/>
        <v>0</v>
      </c>
      <c r="R10" s="173" t="str">
        <f t="shared" si="0"/>
        <v>resa mancante</v>
      </c>
      <c r="S10" s="174">
        <f t="shared" si="1"/>
        <v>0</v>
      </c>
    </row>
    <row r="11" spans="2:19" ht="21.45" x14ac:dyDescent="0.3">
      <c r="B11" s="375" t="s">
        <v>357</v>
      </c>
      <c r="C11" s="376" t="s">
        <v>224</v>
      </c>
      <c r="D11" s="160"/>
      <c r="E11" s="160"/>
      <c r="F11" s="254">
        <v>20.0543371875</v>
      </c>
      <c r="G11" s="500"/>
      <c r="H11" s="254">
        <f t="shared" si="2"/>
        <v>20.0543371875</v>
      </c>
      <c r="I11" s="256" t="e">
        <f>+K11/'Istruzioni per la compilazione'!$B$3</f>
        <v>#DIV/0!</v>
      </c>
      <c r="J11" s="256" t="e">
        <f t="shared" si="3"/>
        <v>#DIV/0!</v>
      </c>
      <c r="K11" s="256">
        <f t="shared" si="4"/>
        <v>0</v>
      </c>
      <c r="L11" s="160"/>
      <c r="M11" s="160"/>
      <c r="N11" s="160"/>
      <c r="O11" s="153" t="e">
        <f>+Q11/'Istruzioni per la compilazione'!$B$3</f>
        <v>#DIV/0!</v>
      </c>
      <c r="P11" s="134" t="e">
        <f t="shared" si="5"/>
        <v>#DIV/0!</v>
      </c>
      <c r="Q11" s="153">
        <f t="shared" si="6"/>
        <v>0</v>
      </c>
      <c r="R11" s="173" t="str">
        <f t="shared" si="0"/>
        <v>resa mancante</v>
      </c>
      <c r="S11" s="174">
        <f t="shared" si="1"/>
        <v>0</v>
      </c>
    </row>
    <row r="12" spans="2:19" x14ac:dyDescent="0.3">
      <c r="B12" s="375" t="s">
        <v>358</v>
      </c>
      <c r="C12" s="376" t="s">
        <v>226</v>
      </c>
      <c r="D12" s="160"/>
      <c r="E12" s="160"/>
      <c r="F12" s="254">
        <v>22.15526775</v>
      </c>
      <c r="G12" s="500"/>
      <c r="H12" s="254">
        <f t="shared" si="2"/>
        <v>22.15526775</v>
      </c>
      <c r="I12" s="256" t="e">
        <f>+K12/'Istruzioni per la compilazione'!$B$3</f>
        <v>#DIV/0!</v>
      </c>
      <c r="J12" s="256" t="e">
        <f t="shared" si="3"/>
        <v>#DIV/0!</v>
      </c>
      <c r="K12" s="256">
        <f t="shared" si="4"/>
        <v>0</v>
      </c>
      <c r="L12" s="160"/>
      <c r="M12" s="160"/>
      <c r="N12" s="160"/>
      <c r="O12" s="153" t="e">
        <f>+Q12/'Istruzioni per la compilazione'!$B$3</f>
        <v>#DIV/0!</v>
      </c>
      <c r="P12" s="134" t="e">
        <f t="shared" si="5"/>
        <v>#DIV/0!</v>
      </c>
      <c r="Q12" s="153">
        <f t="shared" si="6"/>
        <v>0</v>
      </c>
      <c r="R12" s="173" t="str">
        <f t="shared" si="0"/>
        <v>resa mancante</v>
      </c>
      <c r="S12" s="174">
        <f t="shared" si="1"/>
        <v>0</v>
      </c>
    </row>
    <row r="13" spans="2:19" ht="21.45" x14ac:dyDescent="0.3">
      <c r="B13" s="375" t="s">
        <v>359</v>
      </c>
      <c r="C13" s="376" t="s">
        <v>228</v>
      </c>
      <c r="D13" s="160"/>
      <c r="E13" s="160"/>
      <c r="F13" s="254">
        <v>21.964274062499999</v>
      </c>
      <c r="G13" s="500"/>
      <c r="H13" s="254">
        <f t="shared" si="2"/>
        <v>21.964274062499999</v>
      </c>
      <c r="I13" s="256" t="e">
        <f>+K13/'Istruzioni per la compilazione'!$B$3</f>
        <v>#DIV/0!</v>
      </c>
      <c r="J13" s="256" t="e">
        <f t="shared" si="3"/>
        <v>#DIV/0!</v>
      </c>
      <c r="K13" s="256">
        <f t="shared" si="4"/>
        <v>0</v>
      </c>
      <c r="L13" s="160"/>
      <c r="M13" s="160"/>
      <c r="N13" s="160"/>
      <c r="O13" s="153" t="e">
        <f>+Q13/'Istruzioni per la compilazione'!$B$3</f>
        <v>#DIV/0!</v>
      </c>
      <c r="P13" s="134" t="e">
        <f t="shared" si="5"/>
        <v>#DIV/0!</v>
      </c>
      <c r="Q13" s="153">
        <f t="shared" si="6"/>
        <v>0</v>
      </c>
      <c r="R13" s="173" t="str">
        <f t="shared" si="0"/>
        <v>resa mancante</v>
      </c>
      <c r="S13" s="174">
        <f t="shared" si="1"/>
        <v>0</v>
      </c>
    </row>
    <row r="14" spans="2:19" x14ac:dyDescent="0.3">
      <c r="B14" s="375" t="s">
        <v>360</v>
      </c>
      <c r="C14" s="376" t="s">
        <v>230</v>
      </c>
      <c r="D14" s="160"/>
      <c r="E14" s="160"/>
      <c r="F14" s="254">
        <v>21.009305625000003</v>
      </c>
      <c r="G14" s="500"/>
      <c r="H14" s="254">
        <f t="shared" si="2"/>
        <v>21.009305625000003</v>
      </c>
      <c r="I14" s="256" t="e">
        <f>+K14/'Istruzioni per la compilazione'!$B$3</f>
        <v>#DIV/0!</v>
      </c>
      <c r="J14" s="256" t="e">
        <f t="shared" si="3"/>
        <v>#DIV/0!</v>
      </c>
      <c r="K14" s="256">
        <f t="shared" si="4"/>
        <v>0</v>
      </c>
      <c r="L14" s="160"/>
      <c r="M14" s="160"/>
      <c r="N14" s="160"/>
      <c r="O14" s="153" t="e">
        <f>+Q14/'Istruzioni per la compilazione'!$B$3</f>
        <v>#DIV/0!</v>
      </c>
      <c r="P14" s="134" t="e">
        <f t="shared" si="5"/>
        <v>#DIV/0!</v>
      </c>
      <c r="Q14" s="153">
        <f t="shared" si="6"/>
        <v>0</v>
      </c>
      <c r="R14" s="173" t="str">
        <f t="shared" si="0"/>
        <v>resa mancante</v>
      </c>
      <c r="S14" s="174">
        <f t="shared" si="1"/>
        <v>0</v>
      </c>
    </row>
    <row r="15" spans="2:19" x14ac:dyDescent="0.3">
      <c r="B15" s="375" t="s">
        <v>361</v>
      </c>
      <c r="C15" s="376" t="s">
        <v>232</v>
      </c>
      <c r="D15" s="160"/>
      <c r="E15" s="160"/>
      <c r="F15" s="254">
        <v>19.481356125000001</v>
      </c>
      <c r="G15" s="500"/>
      <c r="H15" s="254">
        <f t="shared" si="2"/>
        <v>19.481356125000001</v>
      </c>
      <c r="I15" s="256" t="e">
        <f>+K15/'Istruzioni per la compilazione'!$B$3</f>
        <v>#DIV/0!</v>
      </c>
      <c r="J15" s="256" t="e">
        <f t="shared" si="3"/>
        <v>#DIV/0!</v>
      </c>
      <c r="K15" s="256">
        <f t="shared" si="4"/>
        <v>0</v>
      </c>
      <c r="L15" s="160"/>
      <c r="M15" s="160"/>
      <c r="N15" s="160"/>
      <c r="O15" s="153" t="e">
        <f>+Q15/'Istruzioni per la compilazione'!$B$3</f>
        <v>#DIV/0!</v>
      </c>
      <c r="P15" s="134" t="e">
        <f t="shared" si="5"/>
        <v>#DIV/0!</v>
      </c>
      <c r="Q15" s="153">
        <f t="shared" si="6"/>
        <v>0</v>
      </c>
      <c r="R15" s="173" t="str">
        <f t="shared" si="0"/>
        <v>resa mancante</v>
      </c>
      <c r="S15" s="174">
        <f t="shared" si="1"/>
        <v>0</v>
      </c>
    </row>
    <row r="16" spans="2:19" x14ac:dyDescent="0.3">
      <c r="B16" s="375" t="s">
        <v>362</v>
      </c>
      <c r="C16" s="376" t="s">
        <v>234</v>
      </c>
      <c r="D16" s="160"/>
      <c r="E16" s="160"/>
      <c r="F16" s="254">
        <v>21.964274062499999</v>
      </c>
      <c r="G16" s="500"/>
      <c r="H16" s="254">
        <f t="shared" si="2"/>
        <v>21.964274062499999</v>
      </c>
      <c r="I16" s="256" t="e">
        <f>+K16/'Istruzioni per la compilazione'!$B$3</f>
        <v>#DIV/0!</v>
      </c>
      <c r="J16" s="256" t="e">
        <f t="shared" si="3"/>
        <v>#DIV/0!</v>
      </c>
      <c r="K16" s="256">
        <f t="shared" si="4"/>
        <v>0</v>
      </c>
      <c r="L16" s="160"/>
      <c r="M16" s="160"/>
      <c r="N16" s="160"/>
      <c r="O16" s="153" t="e">
        <f>+Q16/'Istruzioni per la compilazione'!$B$3</f>
        <v>#DIV/0!</v>
      </c>
      <c r="P16" s="134" t="e">
        <f t="shared" si="5"/>
        <v>#DIV/0!</v>
      </c>
      <c r="Q16" s="153">
        <f t="shared" si="6"/>
        <v>0</v>
      </c>
      <c r="R16" s="173" t="str">
        <f t="shared" si="0"/>
        <v>resa mancante</v>
      </c>
      <c r="S16" s="174">
        <f t="shared" si="1"/>
        <v>0</v>
      </c>
    </row>
    <row r="17" spans="2:19" x14ac:dyDescent="0.3">
      <c r="B17" s="375" t="s">
        <v>363</v>
      </c>
      <c r="C17" s="376" t="s">
        <v>236</v>
      </c>
      <c r="D17" s="160"/>
      <c r="E17" s="160"/>
      <c r="F17" s="254">
        <v>21.391293000000005</v>
      </c>
      <c r="G17" s="500"/>
      <c r="H17" s="254">
        <f t="shared" si="2"/>
        <v>21.391293000000005</v>
      </c>
      <c r="I17" s="256" t="e">
        <f>+K17/'Istruzioni per la compilazione'!$B$3</f>
        <v>#DIV/0!</v>
      </c>
      <c r="J17" s="256" t="e">
        <f t="shared" si="3"/>
        <v>#DIV/0!</v>
      </c>
      <c r="K17" s="256">
        <f t="shared" si="4"/>
        <v>0</v>
      </c>
      <c r="L17" s="160"/>
      <c r="M17" s="160"/>
      <c r="N17" s="160"/>
      <c r="O17" s="153" t="e">
        <f>+Q17/'Istruzioni per la compilazione'!$B$3</f>
        <v>#DIV/0!</v>
      </c>
      <c r="P17" s="134" t="e">
        <f t="shared" si="5"/>
        <v>#DIV/0!</v>
      </c>
      <c r="Q17" s="153">
        <f t="shared" si="6"/>
        <v>0</v>
      </c>
      <c r="R17" s="173" t="str">
        <f t="shared" si="0"/>
        <v>resa mancante</v>
      </c>
      <c r="S17" s="174">
        <f t="shared" si="1"/>
        <v>0</v>
      </c>
    </row>
    <row r="18" spans="2:19" ht="21.45" x14ac:dyDescent="0.3">
      <c r="B18" s="375" t="s">
        <v>364</v>
      </c>
      <c r="C18" s="376" t="s">
        <v>238</v>
      </c>
      <c r="D18" s="160"/>
      <c r="E18" s="160"/>
      <c r="F18" s="254">
        <v>19.290362437500001</v>
      </c>
      <c r="G18" s="502"/>
      <c r="H18" s="254">
        <f t="shared" ref="H18:H19" si="7">F18*(1-$G$5)</f>
        <v>19.290362437500001</v>
      </c>
      <c r="I18" s="256" t="e">
        <f>+K18/'Istruzioni per la compilazione'!$B$3</f>
        <v>#DIV/0!</v>
      </c>
      <c r="J18" s="256" t="e">
        <f t="shared" ref="J18:J19" si="8">+I18*12</f>
        <v>#DIV/0!</v>
      </c>
      <c r="K18" s="256">
        <f t="shared" ref="K18:K19" si="9">+D18*E18*H18</f>
        <v>0</v>
      </c>
      <c r="L18" s="160"/>
      <c r="M18" s="160"/>
      <c r="N18" s="160"/>
      <c r="O18" s="153" t="e">
        <f>+Q18/'Istruzioni per la compilazione'!$B$3</f>
        <v>#DIV/0!</v>
      </c>
      <c r="P18" s="134" t="e">
        <f t="shared" ref="P18:P19" si="10">+O18*12</f>
        <v>#DIV/0!</v>
      </c>
      <c r="Q18" s="153">
        <f t="shared" ref="Q18:Q19" si="11">+D18*E18</f>
        <v>0</v>
      </c>
      <c r="R18" s="173" t="str">
        <f t="shared" ref="R18:R19" si="12">+IFERROR(P18*N18,"resa mancante")</f>
        <v>resa mancante</v>
      </c>
      <c r="S18" s="174">
        <f t="shared" ref="S18:S19" si="13">+IFERROR(Q18*N18,"resa mancante")</f>
        <v>0</v>
      </c>
    </row>
    <row r="19" spans="2:19" x14ac:dyDescent="0.3">
      <c r="B19" s="375" t="s">
        <v>526</v>
      </c>
      <c r="C19" s="376" t="s">
        <v>529</v>
      </c>
      <c r="D19" s="160"/>
      <c r="E19" s="160"/>
      <c r="F19" s="254">
        <v>21.970232532303374</v>
      </c>
      <c r="G19" s="502"/>
      <c r="H19" s="254">
        <f t="shared" si="7"/>
        <v>21.970232532303374</v>
      </c>
      <c r="I19" s="256" t="e">
        <f>+K19/'Istruzioni per la compilazione'!$B$3</f>
        <v>#DIV/0!</v>
      </c>
      <c r="J19" s="256" t="e">
        <f t="shared" si="8"/>
        <v>#DIV/0!</v>
      </c>
      <c r="K19" s="256">
        <f t="shared" si="9"/>
        <v>0</v>
      </c>
      <c r="L19" s="160"/>
      <c r="M19" s="160"/>
      <c r="N19" s="160"/>
      <c r="O19" s="153" t="e">
        <f>+Q19/'Istruzioni per la compilazione'!$B$3</f>
        <v>#DIV/0!</v>
      </c>
      <c r="P19" s="134" t="e">
        <f t="shared" si="10"/>
        <v>#DIV/0!</v>
      </c>
      <c r="Q19" s="153">
        <f t="shared" si="11"/>
        <v>0</v>
      </c>
      <c r="R19" s="173" t="str">
        <f t="shared" si="12"/>
        <v>resa mancante</v>
      </c>
      <c r="S19" s="174">
        <f t="shared" si="13"/>
        <v>0</v>
      </c>
    </row>
    <row r="20" spans="2:19" x14ac:dyDescent="0.3">
      <c r="B20" s="375" t="s">
        <v>527</v>
      </c>
      <c r="C20" s="376" t="s">
        <v>530</v>
      </c>
      <c r="D20" s="160"/>
      <c r="E20" s="160"/>
      <c r="F20" s="254">
        <v>23.168266274999997</v>
      </c>
      <c r="G20" s="502"/>
      <c r="H20" s="254">
        <f t="shared" ref="H20" si="14">F20*(1-$G$5)</f>
        <v>23.168266274999997</v>
      </c>
      <c r="I20" s="256" t="e">
        <f>+K20/'Istruzioni per la compilazione'!$B$3</f>
        <v>#DIV/0!</v>
      </c>
      <c r="J20" s="256" t="e">
        <f t="shared" ref="J20" si="15">+I20*12</f>
        <v>#DIV/0!</v>
      </c>
      <c r="K20" s="256">
        <f t="shared" ref="K20" si="16">+D20*E20*H20</f>
        <v>0</v>
      </c>
      <c r="L20" s="160"/>
      <c r="M20" s="160"/>
      <c r="N20" s="160"/>
      <c r="O20" s="153" t="e">
        <f>+Q20/'Istruzioni per la compilazione'!$B$3</f>
        <v>#DIV/0!</v>
      </c>
      <c r="P20" s="134" t="e">
        <f t="shared" ref="P20" si="17">+O20*12</f>
        <v>#DIV/0!</v>
      </c>
      <c r="Q20" s="153">
        <f t="shared" ref="Q20" si="18">+D20*E20</f>
        <v>0</v>
      </c>
      <c r="R20" s="173" t="str">
        <f t="shared" ref="R20" si="19">+IFERROR(P20*N20,"resa mancante")</f>
        <v>resa mancante</v>
      </c>
      <c r="S20" s="174">
        <f t="shared" ref="S20" si="20">+IFERROR(Q20*N20,"resa mancante")</f>
        <v>0</v>
      </c>
    </row>
    <row r="21" spans="2:19" ht="11.15" thickBot="1" x14ac:dyDescent="0.35">
      <c r="B21" s="377" t="s">
        <v>528</v>
      </c>
      <c r="C21" s="378" t="s">
        <v>531</v>
      </c>
      <c r="D21" s="161"/>
      <c r="E21" s="161"/>
      <c r="F21" s="255">
        <v>24.876484325000003</v>
      </c>
      <c r="G21" s="501"/>
      <c r="H21" s="255">
        <f t="shared" si="2"/>
        <v>24.876484325000003</v>
      </c>
      <c r="I21" s="257" t="e">
        <f>+K21/'Istruzioni per la compilazione'!$B$3</f>
        <v>#DIV/0!</v>
      </c>
      <c r="J21" s="257" t="e">
        <f t="shared" si="3"/>
        <v>#DIV/0!</v>
      </c>
      <c r="K21" s="257">
        <f t="shared" si="4"/>
        <v>0</v>
      </c>
      <c r="L21" s="161"/>
      <c r="M21" s="161"/>
      <c r="N21" s="161"/>
      <c r="O21" s="206" t="e">
        <f>+Q21/'Istruzioni per la compilazione'!$B$3</f>
        <v>#DIV/0!</v>
      </c>
      <c r="P21" s="136" t="e">
        <f t="shared" si="5"/>
        <v>#DIV/0!</v>
      </c>
      <c r="Q21" s="206">
        <f t="shared" si="6"/>
        <v>0</v>
      </c>
      <c r="R21" s="175" t="str">
        <f t="shared" si="0"/>
        <v>resa mancante</v>
      </c>
      <c r="S21" s="176">
        <f t="shared" si="1"/>
        <v>0</v>
      </c>
    </row>
    <row r="22" spans="2:19" ht="11.15" thickBot="1" x14ac:dyDescent="0.35">
      <c r="H22" s="165"/>
      <c r="I22" s="279" t="e">
        <f>SUM(I5:I21)</f>
        <v>#DIV/0!</v>
      </c>
      <c r="J22" s="280" t="e">
        <f>SUM(J5:J21)</f>
        <v>#DIV/0!</v>
      </c>
      <c r="K22" s="281">
        <f>SUM(K5:K21)</f>
        <v>0</v>
      </c>
      <c r="O22" s="170" t="e">
        <f>SUM(O5:O21)</f>
        <v>#DIV/0!</v>
      </c>
      <c r="P22" s="171" t="e">
        <f>SUM(P5:P21)</f>
        <v>#DIV/0!</v>
      </c>
      <c r="Q22" s="171">
        <f>SUM(Q5:Q21)</f>
        <v>0</v>
      </c>
      <c r="R22" s="177">
        <f>SUM(R5:R21)</f>
        <v>0</v>
      </c>
      <c r="S22" s="178">
        <f>SUM(S5:S21)</f>
        <v>0</v>
      </c>
    </row>
    <row r="23" spans="2:19" ht="11.15" thickBot="1" x14ac:dyDescent="0.35">
      <c r="J23" s="6"/>
      <c r="O23" s="471" t="s">
        <v>89</v>
      </c>
      <c r="P23" s="472"/>
      <c r="Q23" s="472"/>
      <c r="R23" s="472"/>
      <c r="S23" s="95">
        <f>IFERROR(S22/K22,0)</f>
        <v>0</v>
      </c>
    </row>
  </sheetData>
  <mergeCells count="2">
    <mergeCell ref="G5:G21"/>
    <mergeCell ref="O23:R23"/>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9"/>
  <sheetViews>
    <sheetView showGridLines="0" zoomScaleNormal="100" workbookViewId="0">
      <selection activeCell="G45" sqref="G45"/>
    </sheetView>
  </sheetViews>
  <sheetFormatPr defaultColWidth="8.921875" defaultRowHeight="10.75" x14ac:dyDescent="0.3"/>
  <cols>
    <col min="1" max="1" width="1.4609375" style="11" customWidth="1"/>
    <col min="2" max="2" width="13.15234375" style="11" customWidth="1"/>
    <col min="3" max="3" width="61.53515625" style="11" customWidth="1"/>
    <col min="4" max="5" width="19.61328125" style="11" customWidth="1"/>
    <col min="6" max="6" width="16.15234375" style="12" customWidth="1"/>
    <col min="7" max="18" width="17.3828125" style="11" customWidth="1"/>
    <col min="19" max="16384" width="8.921875" style="11"/>
  </cols>
  <sheetData>
    <row r="2" spans="2:17" ht="34.75" customHeight="1" x14ac:dyDescent="0.3">
      <c r="B2" s="18" t="s">
        <v>0</v>
      </c>
      <c r="C2" s="103">
        <f>+'Istruzioni per la compilazione'!B2</f>
        <v>0</v>
      </c>
      <c r="D2" s="15"/>
    </row>
    <row r="3" spans="2:17" ht="31.3" customHeight="1" thickBot="1" x14ac:dyDescent="0.35">
      <c r="B3" s="289" t="s">
        <v>418</v>
      </c>
    </row>
    <row r="4" spans="2:17" ht="32.6" thickBot="1" x14ac:dyDescent="0.35">
      <c r="B4" s="83" t="s">
        <v>120</v>
      </c>
      <c r="C4" s="70" t="s">
        <v>439</v>
      </c>
      <c r="D4" s="70" t="s">
        <v>365</v>
      </c>
      <c r="E4" s="70" t="s">
        <v>306</v>
      </c>
      <c r="F4" s="70" t="s">
        <v>302</v>
      </c>
      <c r="G4" s="70" t="s">
        <v>53</v>
      </c>
      <c r="H4" s="70" t="s">
        <v>305</v>
      </c>
      <c r="I4" s="70" t="s">
        <v>55</v>
      </c>
      <c r="J4" s="70" t="s">
        <v>56</v>
      </c>
      <c r="K4" s="70" t="s">
        <v>57</v>
      </c>
      <c r="L4" s="70" t="s">
        <v>59</v>
      </c>
      <c r="M4" s="70" t="s">
        <v>83</v>
      </c>
      <c r="N4" s="70" t="s">
        <v>84</v>
      </c>
      <c r="O4" s="70" t="s">
        <v>85</v>
      </c>
      <c r="P4" s="70" t="s">
        <v>86</v>
      </c>
      <c r="Q4" s="71" t="s">
        <v>87</v>
      </c>
    </row>
    <row r="5" spans="2:17" x14ac:dyDescent="0.3">
      <c r="B5" s="375" t="s">
        <v>419</v>
      </c>
      <c r="C5" s="376" t="s">
        <v>420</v>
      </c>
      <c r="D5" s="160"/>
      <c r="E5" s="160"/>
      <c r="F5" s="234">
        <v>21.97</v>
      </c>
      <c r="G5" s="500"/>
      <c r="H5" s="232">
        <f>F5*(1-$G$5)</f>
        <v>21.97</v>
      </c>
      <c r="I5" s="256" t="e">
        <f>+K5/'Istruzioni per la compilazione'!$B$3</f>
        <v>#DIV/0!</v>
      </c>
      <c r="J5" s="256" t="e">
        <f>+I5 *12</f>
        <v>#DIV/0!</v>
      </c>
      <c r="K5" s="256">
        <f>+D5*E5*H5</f>
        <v>0</v>
      </c>
      <c r="L5" s="160"/>
      <c r="M5" s="134" t="e">
        <f>+O5/'Istruzioni per la compilazione'!$B$3</f>
        <v>#DIV/0!</v>
      </c>
      <c r="N5" s="134" t="e">
        <f>+M5*12</f>
        <v>#DIV/0!</v>
      </c>
      <c r="O5" s="134">
        <f>+D5*E5</f>
        <v>0</v>
      </c>
      <c r="P5" s="173" t="str">
        <f t="shared" ref="P5:P7" si="0">+IFERROR(N5*L5,"resa mancante")</f>
        <v>resa mancante</v>
      </c>
      <c r="Q5" s="174">
        <f t="shared" ref="Q5:Q7" si="1">+IFERROR(O5*L5,"resa mancante")</f>
        <v>0</v>
      </c>
    </row>
    <row r="6" spans="2:17" x14ac:dyDescent="0.3">
      <c r="B6" s="375" t="s">
        <v>421</v>
      </c>
      <c r="C6" s="376" t="s">
        <v>422</v>
      </c>
      <c r="D6" s="160"/>
      <c r="E6" s="160"/>
      <c r="F6" s="234">
        <v>23.167999999999999</v>
      </c>
      <c r="G6" s="500"/>
      <c r="H6" s="232">
        <f t="shared" ref="H6:H7" si="2">F6*(1-$G$5)</f>
        <v>23.167999999999999</v>
      </c>
      <c r="I6" s="256" t="e">
        <f>+K6/'Istruzioni per la compilazione'!$B$3</f>
        <v>#DIV/0!</v>
      </c>
      <c r="J6" s="256" t="e">
        <f>+I6 *12</f>
        <v>#DIV/0!</v>
      </c>
      <c r="K6" s="256">
        <f t="shared" ref="K6:K7" si="3">+D6*E6*H6</f>
        <v>0</v>
      </c>
      <c r="L6" s="160"/>
      <c r="M6" s="134" t="e">
        <f>+O6/'Istruzioni per la compilazione'!$B$3</f>
        <v>#DIV/0!</v>
      </c>
      <c r="N6" s="134" t="e">
        <f t="shared" ref="N6:N7" si="4">+M6*12</f>
        <v>#DIV/0!</v>
      </c>
      <c r="O6" s="134">
        <f t="shared" ref="O6:O7" si="5">+D6*E6</f>
        <v>0</v>
      </c>
      <c r="P6" s="173" t="str">
        <f t="shared" si="0"/>
        <v>resa mancante</v>
      </c>
      <c r="Q6" s="174">
        <f t="shared" si="1"/>
        <v>0</v>
      </c>
    </row>
    <row r="7" spans="2:17" ht="11.15" thickBot="1" x14ac:dyDescent="0.35">
      <c r="B7" s="377" t="s">
        <v>423</v>
      </c>
      <c r="C7" s="378" t="s">
        <v>424</v>
      </c>
      <c r="D7" s="161"/>
      <c r="E7" s="161"/>
      <c r="F7" s="235">
        <v>24.876000000000001</v>
      </c>
      <c r="G7" s="501"/>
      <c r="H7" s="233">
        <f t="shared" si="2"/>
        <v>24.876000000000001</v>
      </c>
      <c r="I7" s="257" t="e">
        <f>+K7/'Istruzioni per la compilazione'!$B$3</f>
        <v>#DIV/0!</v>
      </c>
      <c r="J7" s="257" t="e">
        <f>+I7 *12</f>
        <v>#DIV/0!</v>
      </c>
      <c r="K7" s="257">
        <f t="shared" si="3"/>
        <v>0</v>
      </c>
      <c r="L7" s="161"/>
      <c r="M7" s="201" t="e">
        <f>+O7/'Istruzioni per la compilazione'!$B$3</f>
        <v>#DIV/0!</v>
      </c>
      <c r="N7" s="201" t="e">
        <f t="shared" si="4"/>
        <v>#DIV/0!</v>
      </c>
      <c r="O7" s="201">
        <f t="shared" si="5"/>
        <v>0</v>
      </c>
      <c r="P7" s="202" t="str">
        <f t="shared" si="0"/>
        <v>resa mancante</v>
      </c>
      <c r="Q7" s="205">
        <f t="shared" si="1"/>
        <v>0</v>
      </c>
    </row>
    <row r="8" spans="2:17" ht="11.15" thickBot="1" x14ac:dyDescent="0.35">
      <c r="H8" s="165"/>
      <c r="I8" s="258" t="e">
        <f>SUM(I5:I7)</f>
        <v>#DIV/0!</v>
      </c>
      <c r="J8" s="259" t="e">
        <f>SUM(J5:J7)</f>
        <v>#DIV/0!</v>
      </c>
      <c r="K8" s="260">
        <f>SUM(K5:K7)</f>
        <v>0</v>
      </c>
      <c r="M8" s="203" t="e">
        <f>SUM(M5:M7)</f>
        <v>#DIV/0!</v>
      </c>
      <c r="N8" s="204" t="e">
        <f>SUM(N5:N7)</f>
        <v>#DIV/0!</v>
      </c>
      <c r="O8" s="204">
        <f>SUM(O5:O7)</f>
        <v>0</v>
      </c>
      <c r="P8" s="163">
        <f>SUM(P5:P7)</f>
        <v>0</v>
      </c>
      <c r="Q8" s="164">
        <f>SUM(Q5:Q7)</f>
        <v>0</v>
      </c>
    </row>
    <row r="9" spans="2:17" ht="11.15" thickBot="1" x14ac:dyDescent="0.35">
      <c r="J9" s="6"/>
      <c r="M9" s="471" t="s">
        <v>89</v>
      </c>
      <c r="N9" s="472"/>
      <c r="O9" s="472"/>
      <c r="P9" s="472"/>
      <c r="Q9" s="95">
        <f>IFERROR(Q8/K8,0)</f>
        <v>0</v>
      </c>
    </row>
  </sheetData>
  <mergeCells count="2">
    <mergeCell ref="G5:G7"/>
    <mergeCell ref="M9:P9"/>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0"/>
  <sheetViews>
    <sheetView showGridLines="0" zoomScaleNormal="100" workbookViewId="0">
      <selection activeCell="G5" sqref="G5:G9"/>
    </sheetView>
  </sheetViews>
  <sheetFormatPr defaultColWidth="8.921875" defaultRowHeight="10.75" x14ac:dyDescent="0.3"/>
  <cols>
    <col min="1" max="1" width="1.4609375" style="11" customWidth="1"/>
    <col min="2" max="2" width="13.15234375" style="11" customWidth="1"/>
    <col min="3" max="3" width="61.53515625" style="11" customWidth="1"/>
    <col min="4" max="5" width="19.61328125" style="11" customWidth="1"/>
    <col min="6" max="6" width="16.15234375" style="12" customWidth="1"/>
    <col min="7" max="12" width="17.3828125" style="11" customWidth="1"/>
    <col min="13" max="16384" width="8.921875" style="11"/>
  </cols>
  <sheetData>
    <row r="2" spans="2:11" ht="34.75" customHeight="1" x14ac:dyDescent="0.3">
      <c r="B2" s="18" t="s">
        <v>0</v>
      </c>
      <c r="C2" s="103">
        <f>+'Istruzioni per la compilazione'!$B$2</f>
        <v>0</v>
      </c>
      <c r="D2" s="15"/>
    </row>
    <row r="3" spans="2:11" ht="31.3" customHeight="1" thickBot="1" x14ac:dyDescent="0.35">
      <c r="B3" s="289" t="s">
        <v>440</v>
      </c>
    </row>
    <row r="4" spans="2:11" ht="21.9" thickBot="1" x14ac:dyDescent="0.35">
      <c r="B4" s="83" t="s">
        <v>120</v>
      </c>
      <c r="C4" s="70" t="s">
        <v>368</v>
      </c>
      <c r="D4" s="70" t="s">
        <v>370</v>
      </c>
      <c r="E4" s="70" t="s">
        <v>373</v>
      </c>
      <c r="F4" s="70" t="s">
        <v>371</v>
      </c>
      <c r="G4" s="70" t="s">
        <v>53</v>
      </c>
      <c r="H4" s="70" t="s">
        <v>372</v>
      </c>
      <c r="I4" s="70" t="s">
        <v>57</v>
      </c>
      <c r="J4" s="70" t="s">
        <v>374</v>
      </c>
      <c r="K4" s="71" t="s">
        <v>375</v>
      </c>
    </row>
    <row r="5" spans="2:11" x14ac:dyDescent="0.3">
      <c r="B5" s="375" t="s">
        <v>366</v>
      </c>
      <c r="C5" s="183" t="s">
        <v>382</v>
      </c>
      <c r="D5" s="160"/>
      <c r="E5" s="160"/>
      <c r="F5" s="207"/>
      <c r="G5" s="500"/>
      <c r="H5" s="168">
        <f>F5*(1-$G$5)</f>
        <v>0</v>
      </c>
      <c r="I5" s="166">
        <f>+H5*E5</f>
        <v>0</v>
      </c>
      <c r="J5" s="211"/>
      <c r="K5" s="209">
        <f>+J5*E5</f>
        <v>0</v>
      </c>
    </row>
    <row r="6" spans="2:11" x14ac:dyDescent="0.3">
      <c r="B6" s="375" t="s">
        <v>366</v>
      </c>
      <c r="C6" s="183" t="s">
        <v>369</v>
      </c>
      <c r="D6" s="160"/>
      <c r="E6" s="160"/>
      <c r="F6" s="207"/>
      <c r="G6" s="500"/>
      <c r="H6" s="168">
        <f t="shared" ref="H6:H9" si="0">F6*(1-$G$5)</f>
        <v>0</v>
      </c>
      <c r="I6" s="166">
        <f t="shared" ref="I6:I9" si="1">+H6*E6</f>
        <v>0</v>
      </c>
      <c r="J6" s="211"/>
      <c r="K6" s="209">
        <f t="shared" ref="K6:K9" si="2">+J6*E6</f>
        <v>0</v>
      </c>
    </row>
    <row r="7" spans="2:11" x14ac:dyDescent="0.3">
      <c r="B7" s="375" t="s">
        <v>366</v>
      </c>
      <c r="C7" s="183" t="s">
        <v>369</v>
      </c>
      <c r="D7" s="160"/>
      <c r="E7" s="160"/>
      <c r="F7" s="207"/>
      <c r="G7" s="500"/>
      <c r="H7" s="168">
        <f t="shared" si="0"/>
        <v>0</v>
      </c>
      <c r="I7" s="166">
        <f t="shared" si="1"/>
        <v>0</v>
      </c>
      <c r="J7" s="211"/>
      <c r="K7" s="209">
        <f t="shared" si="2"/>
        <v>0</v>
      </c>
    </row>
    <row r="8" spans="2:11" x14ac:dyDescent="0.3">
      <c r="B8" s="375" t="s">
        <v>366</v>
      </c>
      <c r="C8" s="183" t="s">
        <v>369</v>
      </c>
      <c r="D8" s="160"/>
      <c r="E8" s="160"/>
      <c r="F8" s="207"/>
      <c r="G8" s="500"/>
      <c r="H8" s="168">
        <f t="shared" si="0"/>
        <v>0</v>
      </c>
      <c r="I8" s="166">
        <f t="shared" si="1"/>
        <v>0</v>
      </c>
      <c r="J8" s="211"/>
      <c r="K8" s="209">
        <f t="shared" si="2"/>
        <v>0</v>
      </c>
    </row>
    <row r="9" spans="2:11" ht="11.15" thickBot="1" x14ac:dyDescent="0.35">
      <c r="B9" s="377" t="s">
        <v>367</v>
      </c>
      <c r="C9" s="379" t="s">
        <v>369</v>
      </c>
      <c r="D9" s="161"/>
      <c r="E9" s="161"/>
      <c r="F9" s="208"/>
      <c r="G9" s="501"/>
      <c r="H9" s="169">
        <f t="shared" si="0"/>
        <v>0</v>
      </c>
      <c r="I9" s="167">
        <f t="shared" si="1"/>
        <v>0</v>
      </c>
      <c r="J9" s="213"/>
      <c r="K9" s="210">
        <f t="shared" si="2"/>
        <v>0</v>
      </c>
    </row>
    <row r="10" spans="2:11" ht="11.15" thickBot="1" x14ac:dyDescent="0.35">
      <c r="H10" s="165"/>
      <c r="I10" s="212">
        <f>SUM(I5:I9)</f>
        <v>0</v>
      </c>
      <c r="K10" s="212">
        <f t="shared" ref="K10" si="3">SUM(K5:K9)</f>
        <v>0</v>
      </c>
    </row>
  </sheetData>
  <mergeCells count="1">
    <mergeCell ref="G5:G9"/>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116"/>
  <sheetViews>
    <sheetView showGridLines="0" zoomScale="110" zoomScaleNormal="110" workbookViewId="0">
      <selection activeCell="C19" sqref="C19:C22"/>
    </sheetView>
  </sheetViews>
  <sheetFormatPr defaultColWidth="9.15234375" defaultRowHeight="10.75" x14ac:dyDescent="0.3"/>
  <cols>
    <col min="1" max="1" width="9" style="27" bestFit="1" customWidth="1"/>
    <col min="2" max="2" width="31.4609375" style="27" customWidth="1"/>
    <col min="3" max="3" width="27.84375" style="27" customWidth="1"/>
    <col min="4" max="4" width="13.07421875" style="27" customWidth="1"/>
    <col min="5" max="5" width="16.07421875" style="27" customWidth="1"/>
    <col min="6" max="6" width="1" style="28" customWidth="1"/>
    <col min="7" max="7" width="14.53515625" style="27" bestFit="1" customWidth="1"/>
    <col min="8" max="9" width="13.84375" style="27" customWidth="1"/>
    <col min="10" max="10" width="14.921875" style="27" customWidth="1"/>
    <col min="11" max="13" width="13.84375" style="27" customWidth="1"/>
    <col min="14" max="14" width="19.84375" style="27" customWidth="1"/>
    <col min="15" max="15" width="13.84375" style="27" customWidth="1"/>
    <col min="16" max="16" width="20" style="27" customWidth="1"/>
    <col min="17" max="19" width="13.84375" style="27" customWidth="1"/>
    <col min="20" max="20" width="9.15234375" style="27"/>
    <col min="21" max="23" width="26.53515625" style="27" customWidth="1"/>
    <col min="24" max="16384" width="9.15234375" style="27"/>
  </cols>
  <sheetData>
    <row r="1" spans="1:49" x14ac:dyDescent="0.3">
      <c r="A1" s="30"/>
      <c r="B1" s="30"/>
      <c r="C1" s="30"/>
      <c r="D1" s="30"/>
      <c r="E1" s="30"/>
      <c r="F1" s="31"/>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row>
    <row r="2" spans="1:49" ht="13.3" thickBot="1" x14ac:dyDescent="0.35">
      <c r="A2" s="32" t="s">
        <v>0</v>
      </c>
      <c r="B2" s="33">
        <v>0</v>
      </c>
      <c r="C2" s="30"/>
      <c r="D2" s="30"/>
      <c r="E2" s="30"/>
      <c r="F2" s="31"/>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row>
    <row r="3" spans="1:49" s="29" customFormat="1" ht="15" customHeight="1" thickBot="1" x14ac:dyDescent="0.4">
      <c r="A3" s="34"/>
      <c r="B3" s="506" t="s">
        <v>261</v>
      </c>
      <c r="C3" s="507"/>
      <c r="D3" s="507"/>
      <c r="E3" s="508"/>
      <c r="F3" s="35"/>
      <c r="G3" s="509" t="s">
        <v>260</v>
      </c>
      <c r="H3" s="510"/>
      <c r="I3" s="510"/>
      <c r="J3" s="510"/>
      <c r="K3" s="510"/>
      <c r="L3" s="510"/>
      <c r="M3" s="510"/>
      <c r="N3" s="510"/>
      <c r="O3" s="510"/>
      <c r="P3" s="510"/>
      <c r="Q3" s="510"/>
      <c r="R3" s="510"/>
      <c r="S3" s="511"/>
      <c r="T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row>
    <row r="4" spans="1:49" ht="42.65" customHeight="1" thickBot="1" x14ac:dyDescent="0.35">
      <c r="A4" s="30"/>
      <c r="B4" s="220" t="s">
        <v>389</v>
      </c>
      <c r="C4" s="221" t="s">
        <v>388</v>
      </c>
      <c r="D4" s="221" t="s">
        <v>273</v>
      </c>
      <c r="E4" s="222" t="s">
        <v>259</v>
      </c>
      <c r="F4" s="36"/>
      <c r="G4" s="220" t="s">
        <v>258</v>
      </c>
      <c r="H4" s="230" t="s">
        <v>257</v>
      </c>
      <c r="I4" s="230" t="s">
        <v>256</v>
      </c>
      <c r="J4" s="230" t="s">
        <v>255</v>
      </c>
      <c r="K4" s="230" t="s">
        <v>602</v>
      </c>
      <c r="L4" s="230" t="s">
        <v>254</v>
      </c>
      <c r="M4" s="230" t="s">
        <v>253</v>
      </c>
      <c r="N4" s="230" t="s">
        <v>252</v>
      </c>
      <c r="O4" s="230" t="s">
        <v>251</v>
      </c>
      <c r="P4" s="221" t="s">
        <v>250</v>
      </c>
      <c r="Q4" s="230" t="s">
        <v>249</v>
      </c>
      <c r="R4" s="230" t="s">
        <v>249</v>
      </c>
      <c r="S4" s="231" t="s">
        <v>249</v>
      </c>
      <c r="T4" s="30"/>
      <c r="U4" s="104" t="s">
        <v>269</v>
      </c>
      <c r="V4" s="104" t="s">
        <v>266</v>
      </c>
      <c r="W4" s="51" t="s">
        <v>52</v>
      </c>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row>
    <row r="5" spans="1:49" ht="30" customHeight="1" x14ac:dyDescent="0.3">
      <c r="A5" s="30"/>
      <c r="B5" s="218" t="s">
        <v>541</v>
      </c>
      <c r="C5" s="219" t="s">
        <v>546</v>
      </c>
      <c r="D5" s="214" t="s">
        <v>275</v>
      </c>
      <c r="E5" s="243">
        <f>AB_AAR!O76</f>
        <v>0</v>
      </c>
      <c r="F5" s="37"/>
      <c r="G5" s="266">
        <f>+AB_AAR!AA76</f>
        <v>0</v>
      </c>
      <c r="H5" s="528"/>
      <c r="I5" s="269"/>
      <c r="J5" s="269"/>
      <c r="K5" s="526"/>
      <c r="L5" s="512"/>
      <c r="M5" s="512"/>
      <c r="N5" s="269"/>
      <c r="O5" s="512"/>
      <c r="P5" s="515">
        <f>0.01*E23</f>
        <v>0</v>
      </c>
      <c r="Q5" s="269"/>
      <c r="R5" s="269"/>
      <c r="S5" s="270"/>
      <c r="T5" s="30"/>
      <c r="U5" s="105" t="s">
        <v>385</v>
      </c>
      <c r="V5" s="107">
        <f>+AB_AAR!H76</f>
        <v>0</v>
      </c>
      <c r="W5" s="106">
        <f>+IFERROR(V5/$V$10,0)</f>
        <v>0</v>
      </c>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row>
    <row r="6" spans="1:49" ht="30" customHeight="1" x14ac:dyDescent="0.3">
      <c r="A6" s="30"/>
      <c r="B6" s="216" t="s">
        <v>542</v>
      </c>
      <c r="C6" s="219" t="s">
        <v>547</v>
      </c>
      <c r="D6" s="199" t="s">
        <v>276</v>
      </c>
      <c r="E6" s="244">
        <f>AB_AR!O57</f>
        <v>0</v>
      </c>
      <c r="F6" s="37"/>
      <c r="G6" s="267">
        <f>+AB_AR!AA57</f>
        <v>0</v>
      </c>
      <c r="H6" s="529"/>
      <c r="I6" s="271"/>
      <c r="J6" s="271"/>
      <c r="K6" s="526"/>
      <c r="L6" s="513"/>
      <c r="M6" s="513"/>
      <c r="N6" s="271"/>
      <c r="O6" s="513"/>
      <c r="P6" s="516"/>
      <c r="Q6" s="271"/>
      <c r="R6" s="271"/>
      <c r="S6" s="272"/>
      <c r="T6" s="30"/>
      <c r="U6" s="105" t="s">
        <v>441</v>
      </c>
      <c r="V6" s="107">
        <f>+AB_AR!H57</f>
        <v>0</v>
      </c>
      <c r="W6" s="106">
        <f>+IFERROR(V6/$V$10,0)</f>
        <v>0</v>
      </c>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row>
    <row r="7" spans="1:49" ht="30" customHeight="1" x14ac:dyDescent="0.3">
      <c r="A7" s="30"/>
      <c r="B7" s="216" t="s">
        <v>543</v>
      </c>
      <c r="C7" s="219" t="s">
        <v>548</v>
      </c>
      <c r="D7" s="199" t="s">
        <v>277</v>
      </c>
      <c r="E7" s="244">
        <f>+AB_MR!O66</f>
        <v>0</v>
      </c>
      <c r="F7" s="37"/>
      <c r="G7" s="267">
        <f>+AB_MR!AA66</f>
        <v>0</v>
      </c>
      <c r="H7" s="529"/>
      <c r="I7" s="271"/>
      <c r="J7" s="271"/>
      <c r="K7" s="526"/>
      <c r="L7" s="513"/>
      <c r="M7" s="513"/>
      <c r="N7" s="271"/>
      <c r="O7" s="513"/>
      <c r="P7" s="516"/>
      <c r="Q7" s="271"/>
      <c r="R7" s="271"/>
      <c r="S7" s="272"/>
      <c r="T7" s="30"/>
      <c r="U7" s="105" t="s">
        <v>386</v>
      </c>
      <c r="V7" s="107">
        <f>+AB_MR!H66</f>
        <v>0</v>
      </c>
      <c r="W7" s="106">
        <f>+IFERROR(V7/$V$10,0)</f>
        <v>0</v>
      </c>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row>
    <row r="8" spans="1:49" ht="30" customHeight="1" x14ac:dyDescent="0.3">
      <c r="A8" s="30"/>
      <c r="B8" s="216" t="s">
        <v>544</v>
      </c>
      <c r="C8" s="219" t="s">
        <v>549</v>
      </c>
      <c r="D8" s="199" t="s">
        <v>278</v>
      </c>
      <c r="E8" s="244">
        <f>+AB_BR!O64</f>
        <v>0</v>
      </c>
      <c r="F8" s="37"/>
      <c r="G8" s="267">
        <f>+AB_BR!AA64</f>
        <v>0</v>
      </c>
      <c r="H8" s="529"/>
      <c r="I8" s="271"/>
      <c r="J8" s="271"/>
      <c r="K8" s="526"/>
      <c r="L8" s="513"/>
      <c r="M8" s="513"/>
      <c r="N8" s="271"/>
      <c r="O8" s="513"/>
      <c r="P8" s="516"/>
      <c r="Q8" s="271"/>
      <c r="R8" s="271"/>
      <c r="S8" s="272"/>
      <c r="T8" s="30"/>
      <c r="U8" s="105" t="s">
        <v>387</v>
      </c>
      <c r="V8" s="107">
        <f>+AB_BR!H64</f>
        <v>0</v>
      </c>
      <c r="W8" s="106">
        <f>+IFERROR(V8/$V$10,0)</f>
        <v>0</v>
      </c>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row>
    <row r="9" spans="1:49" ht="30" customHeight="1" x14ac:dyDescent="0.3">
      <c r="A9" s="30"/>
      <c r="B9" s="216" t="s">
        <v>545</v>
      </c>
      <c r="C9" s="219" t="s">
        <v>550</v>
      </c>
      <c r="D9" s="199" t="s">
        <v>262</v>
      </c>
      <c r="E9" s="244">
        <f>+AB_AE!O9</f>
        <v>0</v>
      </c>
      <c r="F9" s="37"/>
      <c r="G9" s="267">
        <f>+AB_AE!AA9</f>
        <v>0</v>
      </c>
      <c r="H9" s="529"/>
      <c r="I9" s="271"/>
      <c r="J9" s="271"/>
      <c r="K9" s="526"/>
      <c r="L9" s="513"/>
      <c r="M9" s="513"/>
      <c r="N9" s="271"/>
      <c r="O9" s="513"/>
      <c r="P9" s="516"/>
      <c r="Q9" s="271"/>
      <c r="R9" s="271"/>
      <c r="S9" s="272"/>
      <c r="T9" s="30"/>
      <c r="U9" s="105" t="s">
        <v>442</v>
      </c>
      <c r="V9" s="107">
        <f>+AB_AE!H9</f>
        <v>0</v>
      </c>
      <c r="W9" s="106">
        <f>+IFERROR(V9/$V$10,0)</f>
        <v>0</v>
      </c>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row>
    <row r="10" spans="1:49" ht="30" customHeight="1" x14ac:dyDescent="0.3">
      <c r="A10" s="30"/>
      <c r="B10" s="216" t="s">
        <v>270</v>
      </c>
      <c r="C10" s="116" t="s">
        <v>263</v>
      </c>
      <c r="D10" s="199" t="s">
        <v>279</v>
      </c>
      <c r="E10" s="244">
        <f>+ARP_MQ!K27</f>
        <v>0</v>
      </c>
      <c r="F10" s="37"/>
      <c r="G10" s="267">
        <f>+ARP_MQ!U27</f>
        <v>0</v>
      </c>
      <c r="H10" s="529"/>
      <c r="I10" s="271"/>
      <c r="J10" s="271"/>
      <c r="K10" s="526"/>
      <c r="L10" s="513"/>
      <c r="M10" s="513"/>
      <c r="N10" s="271"/>
      <c r="O10" s="513"/>
      <c r="P10" s="516"/>
      <c r="Q10" s="271"/>
      <c r="R10" s="271"/>
      <c r="S10" s="272"/>
      <c r="T10" s="30"/>
      <c r="U10" s="108" t="s">
        <v>268</v>
      </c>
      <c r="V10" s="109">
        <f>SUM(V5:V9)</f>
        <v>0</v>
      </c>
      <c r="W10" s="30"/>
      <c r="X10" s="30"/>
      <c r="Y10" s="30"/>
      <c r="Z10" s="30"/>
      <c r="AA10" s="30"/>
      <c r="AB10" s="30"/>
      <c r="AC10" s="30"/>
      <c r="AD10" s="30"/>
      <c r="AE10" s="30"/>
      <c r="AF10" s="30"/>
      <c r="AG10" s="30"/>
      <c r="AH10" s="30"/>
      <c r="AI10" s="30"/>
      <c r="AJ10" s="30"/>
      <c r="AK10" s="30"/>
      <c r="AL10" s="30"/>
      <c r="AM10" s="30"/>
      <c r="AN10" s="30"/>
      <c r="AO10" s="30"/>
      <c r="AP10" s="30"/>
      <c r="AQ10" s="30"/>
      <c r="AR10" s="30"/>
      <c r="AS10" s="30"/>
      <c r="AT10" s="30"/>
      <c r="AU10" s="30"/>
      <c r="AV10" s="30"/>
      <c r="AW10" s="30"/>
    </row>
    <row r="11" spans="1:49" ht="30" customHeight="1" x14ac:dyDescent="0.3">
      <c r="A11" s="30"/>
      <c r="B11" s="216" t="s">
        <v>271</v>
      </c>
      <c r="C11" s="116" t="s">
        <v>264</v>
      </c>
      <c r="D11" s="199" t="s">
        <v>280</v>
      </c>
      <c r="E11" s="244">
        <f>+ARP_PT!K50</f>
        <v>0</v>
      </c>
      <c r="F11" s="37"/>
      <c r="G11" s="267">
        <f>+ARP_PT!U50</f>
        <v>0</v>
      </c>
      <c r="H11" s="529"/>
      <c r="I11" s="271"/>
      <c r="J11" s="271"/>
      <c r="K11" s="526"/>
      <c r="L11" s="513"/>
      <c r="M11" s="513"/>
      <c r="N11" s="271"/>
      <c r="O11" s="513"/>
      <c r="P11" s="516"/>
      <c r="Q11" s="271"/>
      <c r="R11" s="271"/>
      <c r="S11" s="272"/>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row>
    <row r="12" spans="1:49" ht="30" customHeight="1" x14ac:dyDescent="0.3">
      <c r="A12" s="30"/>
      <c r="B12" s="524" t="s">
        <v>272</v>
      </c>
      <c r="C12" s="116" t="s">
        <v>265</v>
      </c>
      <c r="D12" s="518" t="s">
        <v>274</v>
      </c>
      <c r="E12" s="245">
        <f>+ARP_RH!K22</f>
        <v>0</v>
      </c>
      <c r="F12" s="38"/>
      <c r="G12" s="265">
        <f>+ARP_RH!S22</f>
        <v>0</v>
      </c>
      <c r="H12" s="529"/>
      <c r="I12" s="271"/>
      <c r="J12" s="271"/>
      <c r="K12" s="526"/>
      <c r="L12" s="513"/>
      <c r="M12" s="513"/>
      <c r="N12" s="271"/>
      <c r="O12" s="513"/>
      <c r="P12" s="516"/>
      <c r="Q12" s="271"/>
      <c r="R12" s="271"/>
      <c r="S12" s="272"/>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0"/>
      <c r="AR12" s="30"/>
      <c r="AS12" s="30"/>
      <c r="AT12" s="30"/>
      <c r="AU12" s="30"/>
      <c r="AV12" s="30"/>
      <c r="AW12" s="30"/>
    </row>
    <row r="13" spans="1:49" ht="30" customHeight="1" x14ac:dyDescent="0.3">
      <c r="A13" s="30"/>
      <c r="B13" s="525"/>
      <c r="C13" s="116" t="s">
        <v>390</v>
      </c>
      <c r="D13" s="519"/>
      <c r="E13" s="245">
        <f>+PRO!K8</f>
        <v>0</v>
      </c>
      <c r="F13" s="38"/>
      <c r="G13" s="265">
        <f>+PRO!S8</f>
        <v>0</v>
      </c>
      <c r="H13" s="529"/>
      <c r="I13" s="271"/>
      <c r="J13" s="271"/>
      <c r="K13" s="526"/>
      <c r="L13" s="513"/>
      <c r="M13" s="513"/>
      <c r="N13" s="271"/>
      <c r="O13" s="513"/>
      <c r="P13" s="516"/>
      <c r="Q13" s="271"/>
      <c r="R13" s="271"/>
      <c r="S13" s="272"/>
      <c r="T13" s="30"/>
      <c r="U13" s="30"/>
      <c r="V13" s="30"/>
      <c r="W13" s="30"/>
      <c r="X13" s="30"/>
      <c r="Y13" s="30"/>
      <c r="Z13" s="30"/>
      <c r="AA13" s="30"/>
      <c r="AB13" s="30"/>
      <c r="AC13" s="30"/>
      <c r="AD13" s="30"/>
      <c r="AE13" s="30"/>
      <c r="AF13" s="30"/>
      <c r="AG13" s="30"/>
      <c r="AH13" s="30"/>
      <c r="AI13" s="30"/>
      <c r="AJ13" s="30"/>
      <c r="AK13" s="30"/>
      <c r="AL13" s="30"/>
      <c r="AM13" s="30"/>
      <c r="AN13" s="30"/>
      <c r="AO13" s="30"/>
      <c r="AP13" s="30"/>
      <c r="AQ13" s="30"/>
      <c r="AR13" s="30"/>
      <c r="AS13" s="30"/>
      <c r="AT13" s="30"/>
      <c r="AU13" s="30"/>
      <c r="AV13" s="30"/>
      <c r="AW13" s="30"/>
    </row>
    <row r="14" spans="1:49" ht="30" customHeight="1" x14ac:dyDescent="0.3">
      <c r="A14" s="30"/>
      <c r="B14" s="216" t="s">
        <v>201</v>
      </c>
      <c r="C14" s="116" t="s">
        <v>376</v>
      </c>
      <c r="D14" s="214" t="s">
        <v>284</v>
      </c>
      <c r="E14" s="245">
        <f>+ARNP_MQ!K27</f>
        <v>0</v>
      </c>
      <c r="F14" s="38"/>
      <c r="G14" s="265">
        <f>+ARNP_MQ!U27</f>
        <v>0</v>
      </c>
      <c r="H14" s="529"/>
      <c r="I14" s="271"/>
      <c r="J14" s="271"/>
      <c r="K14" s="526"/>
      <c r="L14" s="513"/>
      <c r="M14" s="513"/>
      <c r="N14" s="271"/>
      <c r="O14" s="513"/>
      <c r="P14" s="516"/>
      <c r="Q14" s="271"/>
      <c r="R14" s="271"/>
      <c r="S14" s="272"/>
      <c r="T14" s="30"/>
      <c r="U14" s="30"/>
      <c r="V14" s="30"/>
      <c r="W14" s="30"/>
      <c r="X14" s="30"/>
      <c r="Y14" s="30"/>
      <c r="Z14" s="30"/>
      <c r="AA14" s="30"/>
      <c r="AB14" s="30"/>
      <c r="AC14" s="30"/>
      <c r="AD14" s="30"/>
      <c r="AE14" s="30"/>
      <c r="AF14" s="30"/>
      <c r="AG14" s="30"/>
      <c r="AH14" s="30"/>
      <c r="AI14" s="30"/>
      <c r="AJ14" s="30"/>
      <c r="AK14" s="30"/>
      <c r="AL14" s="30"/>
      <c r="AM14" s="30"/>
      <c r="AN14" s="30"/>
      <c r="AO14" s="30"/>
      <c r="AP14" s="30"/>
      <c r="AQ14" s="30"/>
      <c r="AR14" s="30"/>
      <c r="AS14" s="30"/>
      <c r="AT14" s="30"/>
      <c r="AU14" s="30"/>
      <c r="AV14" s="30"/>
      <c r="AW14" s="30"/>
    </row>
    <row r="15" spans="1:49" ht="30" customHeight="1" x14ac:dyDescent="0.3">
      <c r="A15" s="30"/>
      <c r="B15" s="216" t="s">
        <v>209</v>
      </c>
      <c r="C15" s="116" t="s">
        <v>377</v>
      </c>
      <c r="D15" s="214" t="s">
        <v>380</v>
      </c>
      <c r="E15" s="245">
        <f>+ARNP_PT!K50</f>
        <v>0</v>
      </c>
      <c r="F15" s="38"/>
      <c r="G15" s="265">
        <f>+ARNP_PT!U50</f>
        <v>0</v>
      </c>
      <c r="H15" s="529"/>
      <c r="I15" s="271"/>
      <c r="J15" s="271"/>
      <c r="K15" s="526"/>
      <c r="L15" s="513"/>
      <c r="M15" s="513"/>
      <c r="N15" s="271"/>
      <c r="O15" s="513"/>
      <c r="P15" s="516"/>
      <c r="Q15" s="271"/>
      <c r="R15" s="271"/>
      <c r="S15" s="272"/>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row>
    <row r="16" spans="1:49" ht="30" customHeight="1" x14ac:dyDescent="0.3">
      <c r="A16" s="30"/>
      <c r="B16" s="524" t="s">
        <v>210</v>
      </c>
      <c r="C16" s="116" t="s">
        <v>378</v>
      </c>
      <c r="D16" s="518" t="s">
        <v>381</v>
      </c>
      <c r="E16" s="245">
        <f>+ARNP_RH!K22</f>
        <v>0</v>
      </c>
      <c r="F16" s="38"/>
      <c r="G16" s="265">
        <f>+ARNP_RH!S22</f>
        <v>0</v>
      </c>
      <c r="H16" s="529"/>
      <c r="I16" s="271"/>
      <c r="J16" s="271"/>
      <c r="K16" s="526"/>
      <c r="L16" s="513"/>
      <c r="M16" s="513"/>
      <c r="N16" s="271"/>
      <c r="O16" s="513"/>
      <c r="P16" s="516"/>
      <c r="Q16" s="271"/>
      <c r="R16" s="271"/>
      <c r="S16" s="272"/>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row>
    <row r="17" spans="1:49" ht="30" customHeight="1" x14ac:dyDescent="0.3">
      <c r="A17" s="30"/>
      <c r="B17" s="525"/>
      <c r="C17" s="116" t="s">
        <v>391</v>
      </c>
      <c r="D17" s="519"/>
      <c r="E17" s="245">
        <f>+PRR!K8</f>
        <v>0</v>
      </c>
      <c r="F17" s="38"/>
      <c r="G17" s="265">
        <f>+PRR!Q8</f>
        <v>0</v>
      </c>
      <c r="H17" s="529"/>
      <c r="I17" s="271"/>
      <c r="J17" s="271"/>
      <c r="K17" s="526"/>
      <c r="L17" s="513"/>
      <c r="M17" s="513"/>
      <c r="N17" s="271"/>
      <c r="O17" s="513"/>
      <c r="P17" s="516"/>
      <c r="Q17" s="271"/>
      <c r="R17" s="271"/>
      <c r="S17" s="272"/>
      <c r="T17" s="30"/>
      <c r="U17" s="30"/>
      <c r="V17" s="30"/>
      <c r="W17" s="30"/>
      <c r="X17" s="30"/>
      <c r="Y17" s="30"/>
      <c r="Z17" s="30"/>
      <c r="AA17" s="30"/>
      <c r="AB17" s="30"/>
      <c r="AC17" s="30"/>
      <c r="AD17" s="30"/>
      <c r="AE17" s="30"/>
      <c r="AF17" s="30"/>
      <c r="AG17" s="30"/>
      <c r="AH17" s="30"/>
      <c r="AI17" s="30"/>
      <c r="AJ17" s="30"/>
      <c r="AK17" s="30"/>
      <c r="AL17" s="30"/>
      <c r="AM17" s="30"/>
      <c r="AN17" s="30"/>
      <c r="AO17" s="30"/>
      <c r="AP17" s="30"/>
      <c r="AQ17" s="30"/>
      <c r="AR17" s="30"/>
      <c r="AS17" s="30"/>
      <c r="AT17" s="30"/>
      <c r="AU17" s="30"/>
      <c r="AV17" s="30"/>
      <c r="AW17" s="30"/>
    </row>
    <row r="18" spans="1:49" ht="30" customHeight="1" x14ac:dyDescent="0.3">
      <c r="A18" s="30"/>
      <c r="B18" s="216" t="s">
        <v>392</v>
      </c>
      <c r="C18" s="116" t="s">
        <v>379</v>
      </c>
      <c r="D18" s="199" t="s">
        <v>366</v>
      </c>
      <c r="E18" s="245">
        <f>+LR!I10</f>
        <v>0</v>
      </c>
      <c r="F18" s="38"/>
      <c r="G18" s="265"/>
      <c r="H18" s="529"/>
      <c r="I18" s="271"/>
      <c r="J18" s="273">
        <f>+LR!K10</f>
        <v>0</v>
      </c>
      <c r="K18" s="527"/>
      <c r="L18" s="513"/>
      <c r="M18" s="513"/>
      <c r="N18" s="271"/>
      <c r="O18" s="513"/>
      <c r="P18" s="516"/>
      <c r="Q18" s="271"/>
      <c r="R18" s="271"/>
      <c r="S18" s="272"/>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row>
    <row r="19" spans="1:49" ht="14.4" customHeight="1" x14ac:dyDescent="0.3">
      <c r="A19" s="30"/>
      <c r="B19" s="533" t="s">
        <v>443</v>
      </c>
      <c r="C19" s="118" t="s">
        <v>248</v>
      </c>
      <c r="D19" s="520" t="s">
        <v>244</v>
      </c>
      <c r="E19" s="521"/>
      <c r="F19" s="37"/>
      <c r="G19" s="292"/>
      <c r="H19" s="529"/>
      <c r="I19" s="290"/>
      <c r="J19" s="290"/>
      <c r="K19" s="271"/>
      <c r="L19" s="513"/>
      <c r="M19" s="513"/>
      <c r="N19" s="271"/>
      <c r="O19" s="513"/>
      <c r="P19" s="516"/>
      <c r="Q19" s="271"/>
      <c r="R19" s="271"/>
      <c r="S19" s="272"/>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row>
    <row r="20" spans="1:49" ht="14.5" customHeight="1" x14ac:dyDescent="0.3">
      <c r="A20" s="30"/>
      <c r="B20" s="533"/>
      <c r="C20" s="118" t="s">
        <v>247</v>
      </c>
      <c r="D20" s="520" t="s">
        <v>244</v>
      </c>
      <c r="E20" s="521"/>
      <c r="F20" s="37"/>
      <c r="G20" s="292"/>
      <c r="H20" s="529"/>
      <c r="I20" s="290"/>
      <c r="J20" s="290"/>
      <c r="K20" s="271"/>
      <c r="L20" s="513"/>
      <c r="M20" s="513"/>
      <c r="N20" s="271"/>
      <c r="O20" s="513"/>
      <c r="P20" s="516"/>
      <c r="Q20" s="271"/>
      <c r="R20" s="271"/>
      <c r="S20" s="272"/>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row>
    <row r="21" spans="1:49" ht="14.5" customHeight="1" x14ac:dyDescent="0.3">
      <c r="A21" s="30"/>
      <c r="B21" s="533"/>
      <c r="C21" s="118" t="s">
        <v>246</v>
      </c>
      <c r="D21" s="520" t="s">
        <v>244</v>
      </c>
      <c r="E21" s="521"/>
      <c r="F21" s="37"/>
      <c r="G21" s="292"/>
      <c r="H21" s="529"/>
      <c r="I21" s="290"/>
      <c r="J21" s="290"/>
      <c r="K21" s="271"/>
      <c r="L21" s="513"/>
      <c r="M21" s="513"/>
      <c r="N21" s="271"/>
      <c r="O21" s="513"/>
      <c r="P21" s="516"/>
      <c r="Q21" s="271"/>
      <c r="R21" s="271"/>
      <c r="S21" s="272"/>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0"/>
      <c r="AR21" s="30"/>
      <c r="AS21" s="30"/>
      <c r="AT21" s="30"/>
      <c r="AU21" s="30"/>
      <c r="AV21" s="30"/>
      <c r="AW21" s="30"/>
    </row>
    <row r="22" spans="1:49" ht="15" customHeight="1" thickBot="1" x14ac:dyDescent="0.35">
      <c r="A22" s="30"/>
      <c r="B22" s="534"/>
      <c r="C22" s="217" t="s">
        <v>245</v>
      </c>
      <c r="D22" s="522" t="s">
        <v>244</v>
      </c>
      <c r="E22" s="523"/>
      <c r="F22" s="37"/>
      <c r="G22" s="293"/>
      <c r="H22" s="530"/>
      <c r="I22" s="291"/>
      <c r="J22" s="291"/>
      <c r="K22" s="274"/>
      <c r="L22" s="514"/>
      <c r="M22" s="514"/>
      <c r="N22" s="274"/>
      <c r="O22" s="514"/>
      <c r="P22" s="517"/>
      <c r="Q22" s="274"/>
      <c r="R22" s="274"/>
      <c r="S22" s="275"/>
      <c r="T22" s="30"/>
      <c r="U22" s="30"/>
      <c r="V22" s="30"/>
      <c r="W22" s="30"/>
      <c r="X22" s="30"/>
      <c r="Y22" s="30"/>
      <c r="Z22" s="30"/>
      <c r="AA22" s="30"/>
      <c r="AB22" s="30"/>
      <c r="AC22" s="30"/>
      <c r="AD22" s="30"/>
      <c r="AE22" s="30"/>
      <c r="AF22" s="30"/>
      <c r="AG22" s="30"/>
      <c r="AH22" s="30"/>
      <c r="AI22" s="30"/>
      <c r="AJ22" s="30"/>
      <c r="AK22" s="30"/>
      <c r="AL22" s="30"/>
      <c r="AM22" s="30"/>
      <c r="AN22" s="30"/>
      <c r="AO22" s="30"/>
      <c r="AP22" s="30"/>
      <c r="AQ22" s="30"/>
      <c r="AR22" s="30"/>
      <c r="AS22" s="30"/>
      <c r="AT22" s="30"/>
      <c r="AU22" s="30"/>
      <c r="AV22" s="30"/>
      <c r="AW22" s="30"/>
    </row>
    <row r="23" spans="1:49" ht="11.15" thickBot="1" x14ac:dyDescent="0.35">
      <c r="A23" s="39" t="s">
        <v>243</v>
      </c>
      <c r="B23" s="223"/>
      <c r="C23" s="224"/>
      <c r="D23" s="224"/>
      <c r="E23" s="242">
        <f>SUM(E5:E18)</f>
        <v>0</v>
      </c>
      <c r="F23" s="40"/>
      <c r="G23" s="268">
        <f>SUM(G5:G22)</f>
        <v>0</v>
      </c>
      <c r="H23" s="276">
        <f t="shared" ref="H23:S23" si="0">SUM(H5:H22)</f>
        <v>0</v>
      </c>
      <c r="I23" s="276">
        <f t="shared" si="0"/>
        <v>0</v>
      </c>
      <c r="J23" s="276">
        <f t="shared" si="0"/>
        <v>0</v>
      </c>
      <c r="K23" s="276">
        <f t="shared" si="0"/>
        <v>0</v>
      </c>
      <c r="L23" s="276">
        <f t="shared" si="0"/>
        <v>0</v>
      </c>
      <c r="M23" s="276">
        <f t="shared" si="0"/>
        <v>0</v>
      </c>
      <c r="N23" s="276">
        <f t="shared" si="0"/>
        <v>0</v>
      </c>
      <c r="O23" s="276">
        <f t="shared" si="0"/>
        <v>0</v>
      </c>
      <c r="P23" s="276">
        <f>0.01*E23</f>
        <v>0</v>
      </c>
      <c r="Q23" s="276">
        <f t="shared" si="0"/>
        <v>0</v>
      </c>
      <c r="R23" s="276">
        <f t="shared" si="0"/>
        <v>0</v>
      </c>
      <c r="S23" s="277">
        <f t="shared" si="0"/>
        <v>0</v>
      </c>
      <c r="T23" s="30"/>
      <c r="U23" s="30"/>
      <c r="V23" s="30"/>
      <c r="W23" s="30"/>
      <c r="X23" s="30"/>
      <c r="Y23" s="30"/>
      <c r="Z23" s="30"/>
      <c r="AA23" s="30"/>
      <c r="AB23" s="30"/>
      <c r="AC23" s="30"/>
      <c r="AD23" s="30"/>
      <c r="AE23" s="30"/>
      <c r="AF23" s="30"/>
      <c r="AG23" s="30"/>
      <c r="AH23" s="30"/>
      <c r="AI23" s="30"/>
      <c r="AJ23" s="30"/>
      <c r="AK23" s="30"/>
      <c r="AL23" s="30"/>
      <c r="AM23" s="30"/>
      <c r="AN23" s="30"/>
      <c r="AO23" s="30"/>
      <c r="AP23" s="30"/>
      <c r="AQ23" s="30"/>
      <c r="AR23" s="30"/>
      <c r="AS23" s="30"/>
      <c r="AT23" s="30"/>
      <c r="AU23" s="30"/>
      <c r="AV23" s="30"/>
      <c r="AW23" s="30"/>
    </row>
    <row r="24" spans="1:49" ht="11.15" thickBot="1" x14ac:dyDescent="0.35">
      <c r="A24" s="30"/>
      <c r="B24" s="531" t="s">
        <v>242</v>
      </c>
      <c r="C24" s="531"/>
      <c r="D24" s="531"/>
      <c r="E24" s="531"/>
      <c r="F24" s="41"/>
      <c r="G24" s="227">
        <f>IFERROR(G23/$E$23,0)</f>
        <v>0</v>
      </c>
      <c r="H24" s="228">
        <f t="shared" ref="H24:S24" si="1">IFERROR(H23/$E$23,0)</f>
        <v>0</v>
      </c>
      <c r="I24" s="228">
        <f t="shared" si="1"/>
        <v>0</v>
      </c>
      <c r="J24" s="228">
        <f t="shared" si="1"/>
        <v>0</v>
      </c>
      <c r="K24" s="228">
        <f t="shared" si="1"/>
        <v>0</v>
      </c>
      <c r="L24" s="228">
        <f t="shared" si="1"/>
        <v>0</v>
      </c>
      <c r="M24" s="228">
        <f t="shared" si="1"/>
        <v>0</v>
      </c>
      <c r="N24" s="228">
        <f t="shared" si="1"/>
        <v>0</v>
      </c>
      <c r="O24" s="228">
        <f t="shared" si="1"/>
        <v>0</v>
      </c>
      <c r="P24" s="228">
        <f t="shared" si="1"/>
        <v>0</v>
      </c>
      <c r="Q24" s="228">
        <f t="shared" si="1"/>
        <v>0</v>
      </c>
      <c r="R24" s="228">
        <f t="shared" si="1"/>
        <v>0</v>
      </c>
      <c r="S24" s="229">
        <f t="shared" si="1"/>
        <v>0</v>
      </c>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row>
    <row r="25" spans="1:49" s="115" customFormat="1" ht="12.9" x14ac:dyDescent="0.35">
      <c r="A25" s="111"/>
      <c r="B25" s="113"/>
      <c r="C25" s="113"/>
      <c r="D25" s="113"/>
      <c r="E25" s="114"/>
      <c r="F25" s="114"/>
      <c r="G25" s="110"/>
      <c r="H25" s="110"/>
      <c r="I25" s="110"/>
      <c r="J25" s="110"/>
      <c r="K25" s="110"/>
      <c r="L25" s="110"/>
      <c r="M25" s="110"/>
      <c r="N25" s="110"/>
      <c r="O25" s="110"/>
      <c r="P25" s="110"/>
      <c r="Q25" s="110"/>
      <c r="R25" s="110"/>
      <c r="S25" s="110"/>
      <c r="T25" s="111"/>
      <c r="X25" s="111"/>
      <c r="Y25" s="111"/>
      <c r="Z25" s="111"/>
      <c r="AA25" s="111"/>
      <c r="AB25" s="111"/>
      <c r="AC25" s="111"/>
      <c r="AD25" s="111"/>
      <c r="AE25" s="111"/>
      <c r="AF25" s="111"/>
      <c r="AG25" s="111"/>
      <c r="AH25" s="111"/>
      <c r="AI25" s="111"/>
      <c r="AJ25" s="111"/>
      <c r="AK25" s="111"/>
      <c r="AL25" s="111"/>
      <c r="AM25" s="111"/>
      <c r="AN25" s="111"/>
      <c r="AO25" s="111"/>
      <c r="AP25" s="111"/>
      <c r="AQ25" s="111"/>
      <c r="AR25" s="111"/>
      <c r="AS25" s="111"/>
      <c r="AT25" s="111"/>
      <c r="AU25" s="111"/>
      <c r="AV25" s="111"/>
      <c r="AW25" s="111"/>
    </row>
    <row r="26" spans="1:49" s="29" customFormat="1" ht="12.9" x14ac:dyDescent="0.35">
      <c r="A26" s="34"/>
      <c r="B26" s="225" t="s">
        <v>241</v>
      </c>
      <c r="C26" s="225"/>
      <c r="D26" s="226">
        <f>SUM(E23)</f>
        <v>0</v>
      </c>
      <c r="F26" s="42"/>
      <c r="G26" s="111"/>
      <c r="H26" s="111"/>
      <c r="I26" s="111"/>
      <c r="J26" s="111"/>
      <c r="K26" s="111"/>
      <c r="L26" s="111"/>
      <c r="M26" s="111"/>
      <c r="N26" s="111"/>
      <c r="O26" s="111"/>
      <c r="P26" s="111"/>
      <c r="Q26" s="111"/>
      <c r="R26" s="111"/>
      <c r="S26" s="111"/>
      <c r="T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row>
    <row r="27" spans="1:49" s="29" customFormat="1" ht="12.9" x14ac:dyDescent="0.35">
      <c r="A27" s="34"/>
      <c r="B27" s="43" t="s">
        <v>240</v>
      </c>
      <c r="C27" s="43"/>
      <c r="D27" s="44">
        <f>SUM(G23:S23)</f>
        <v>0</v>
      </c>
      <c r="F27" s="42"/>
      <c r="G27" s="111"/>
      <c r="H27" s="111"/>
      <c r="I27" s="111"/>
      <c r="J27" s="111"/>
      <c r="K27" s="111"/>
      <c r="L27" s="111"/>
      <c r="M27" s="111"/>
      <c r="N27" s="111"/>
      <c r="O27" s="111"/>
      <c r="P27" s="111"/>
      <c r="Q27" s="111"/>
      <c r="R27" s="111"/>
      <c r="S27" s="111"/>
      <c r="T27" s="34"/>
      <c r="X27" s="34"/>
      <c r="Y27" s="34"/>
      <c r="Z27" s="34"/>
      <c r="AA27" s="34"/>
      <c r="AB27" s="34"/>
      <c r="AC27" s="34"/>
      <c r="AD27" s="34"/>
      <c r="AE27" s="34"/>
      <c r="AF27" s="34"/>
      <c r="AG27" s="34"/>
      <c r="AH27" s="34"/>
      <c r="AI27" s="34"/>
      <c r="AJ27" s="34"/>
      <c r="AK27" s="34"/>
      <c r="AL27" s="34"/>
      <c r="AM27" s="34"/>
      <c r="AN27" s="34"/>
      <c r="AO27" s="34"/>
      <c r="AP27" s="34"/>
      <c r="AQ27" s="34"/>
      <c r="AR27" s="34"/>
      <c r="AS27" s="34"/>
      <c r="AT27" s="34"/>
      <c r="AU27" s="34"/>
      <c r="AV27" s="34"/>
      <c r="AW27" s="34"/>
    </row>
    <row r="28" spans="1:49" s="29" customFormat="1" ht="12.9" x14ac:dyDescent="0.35">
      <c r="A28" s="34"/>
      <c r="B28" s="532" t="s">
        <v>239</v>
      </c>
      <c r="C28" s="532"/>
      <c r="D28" s="117">
        <f>D26-D27</f>
        <v>0</v>
      </c>
      <c r="F28" s="45"/>
      <c r="G28" s="111"/>
      <c r="H28" s="111"/>
      <c r="I28" s="111"/>
      <c r="J28" s="111"/>
      <c r="K28" s="111"/>
      <c r="L28" s="111"/>
      <c r="M28" s="111"/>
      <c r="N28" s="111"/>
      <c r="O28" s="111"/>
      <c r="P28" s="111"/>
      <c r="Q28" s="111"/>
      <c r="R28" s="111"/>
      <c r="S28" s="111"/>
      <c r="T28" s="34"/>
      <c r="X28" s="34"/>
      <c r="Y28" s="34"/>
      <c r="Z28" s="34"/>
      <c r="AA28" s="34"/>
      <c r="AB28" s="34"/>
      <c r="AC28" s="34"/>
      <c r="AD28" s="34"/>
      <c r="AE28" s="34"/>
      <c r="AF28" s="34"/>
      <c r="AG28" s="34"/>
      <c r="AH28" s="34"/>
      <c r="AI28" s="34"/>
      <c r="AJ28" s="34"/>
      <c r="AK28" s="34"/>
      <c r="AL28" s="34"/>
      <c r="AM28" s="34"/>
      <c r="AN28" s="34"/>
      <c r="AO28" s="34"/>
      <c r="AP28" s="34"/>
      <c r="AQ28" s="34"/>
      <c r="AR28" s="34"/>
      <c r="AS28" s="34"/>
      <c r="AT28" s="34"/>
      <c r="AU28" s="34"/>
      <c r="AV28" s="34"/>
      <c r="AW28" s="34"/>
    </row>
    <row r="29" spans="1:49" s="29" customFormat="1" ht="12.9" x14ac:dyDescent="0.35">
      <c r="A29" s="34"/>
      <c r="B29" s="532"/>
      <c r="C29" s="532"/>
      <c r="D29" s="215">
        <f>1-SUM(G24:S24)</f>
        <v>1</v>
      </c>
      <c r="F29" s="42"/>
      <c r="G29" s="111"/>
      <c r="H29" s="111"/>
      <c r="I29" s="111"/>
      <c r="J29" s="111"/>
      <c r="K29" s="111"/>
      <c r="L29" s="111"/>
      <c r="M29" s="111"/>
      <c r="N29" s="111"/>
      <c r="O29" s="111"/>
      <c r="P29" s="111"/>
      <c r="Q29" s="111"/>
      <c r="R29" s="111"/>
      <c r="S29" s="111"/>
      <c r="T29" s="34"/>
      <c r="X29" s="34"/>
      <c r="Y29" s="34"/>
      <c r="Z29" s="34"/>
      <c r="AA29" s="34"/>
      <c r="AB29" s="34"/>
      <c r="AC29" s="34"/>
      <c r="AD29" s="34"/>
      <c r="AE29" s="34"/>
      <c r="AF29" s="34"/>
      <c r="AG29" s="34"/>
      <c r="AH29" s="34"/>
      <c r="AI29" s="34"/>
      <c r="AJ29" s="34"/>
      <c r="AK29" s="34"/>
      <c r="AL29" s="34"/>
      <c r="AM29" s="34"/>
      <c r="AN29" s="34"/>
      <c r="AO29" s="34"/>
      <c r="AP29" s="34"/>
      <c r="AQ29" s="34"/>
      <c r="AR29" s="34"/>
      <c r="AS29" s="34"/>
      <c r="AT29" s="34"/>
      <c r="AU29" s="34"/>
      <c r="AV29" s="34"/>
      <c r="AW29" s="34"/>
    </row>
    <row r="30" spans="1:49" x14ac:dyDescent="0.3">
      <c r="A30" s="30"/>
      <c r="B30" s="30"/>
      <c r="C30" s="30"/>
      <c r="D30" s="30"/>
      <c r="E30" s="30"/>
      <c r="F30" s="31"/>
      <c r="G30" s="112"/>
      <c r="H30" s="112"/>
      <c r="I30" s="112"/>
      <c r="J30" s="112"/>
      <c r="K30" s="112"/>
      <c r="L30" s="112"/>
      <c r="M30" s="112"/>
      <c r="N30" s="112"/>
      <c r="O30" s="112"/>
      <c r="P30" s="112"/>
      <c r="Q30" s="112"/>
      <c r="R30" s="112"/>
      <c r="S30" s="112"/>
      <c r="T30" s="30"/>
      <c r="X30" s="30"/>
      <c r="Y30" s="30"/>
      <c r="Z30" s="30"/>
      <c r="AA30" s="30"/>
      <c r="AB30" s="30"/>
      <c r="AC30" s="30"/>
      <c r="AD30" s="30"/>
      <c r="AE30" s="30"/>
      <c r="AF30" s="30"/>
      <c r="AG30" s="30"/>
      <c r="AH30" s="30"/>
      <c r="AI30" s="30"/>
      <c r="AJ30" s="30"/>
      <c r="AK30" s="30"/>
      <c r="AL30" s="30"/>
      <c r="AM30" s="30"/>
      <c r="AN30" s="30"/>
      <c r="AO30" s="30"/>
      <c r="AP30" s="30"/>
      <c r="AQ30" s="30"/>
      <c r="AR30" s="30"/>
      <c r="AS30" s="30"/>
      <c r="AT30" s="30"/>
      <c r="AU30" s="30"/>
      <c r="AV30" s="30"/>
      <c r="AW30" s="30"/>
    </row>
    <row r="31" spans="1:49" x14ac:dyDescent="0.3">
      <c r="A31" s="30"/>
      <c r="B31" s="30"/>
      <c r="C31" s="30"/>
      <c r="D31" s="30"/>
      <c r="E31" s="30"/>
      <c r="F31" s="31"/>
      <c r="G31" s="112"/>
      <c r="H31" s="112"/>
      <c r="I31" s="112"/>
      <c r="J31" s="112"/>
      <c r="K31" s="112"/>
      <c r="L31" s="112"/>
      <c r="M31" s="112"/>
      <c r="N31" s="112"/>
      <c r="O31" s="112"/>
      <c r="P31" s="112"/>
      <c r="Q31" s="112"/>
      <c r="R31" s="112"/>
      <c r="S31" s="112"/>
      <c r="T31" s="30"/>
      <c r="X31" s="30"/>
      <c r="Y31" s="30"/>
      <c r="Z31" s="30"/>
      <c r="AA31" s="30"/>
      <c r="AB31" s="30"/>
      <c r="AC31" s="30"/>
      <c r="AD31" s="30"/>
      <c r="AE31" s="30"/>
      <c r="AF31" s="30"/>
      <c r="AG31" s="30"/>
      <c r="AH31" s="30"/>
      <c r="AI31" s="30"/>
      <c r="AJ31" s="30"/>
      <c r="AK31" s="30"/>
      <c r="AL31" s="30"/>
      <c r="AM31" s="30"/>
      <c r="AN31" s="30"/>
      <c r="AO31" s="30"/>
      <c r="AP31" s="30"/>
      <c r="AQ31" s="30"/>
      <c r="AR31" s="30"/>
      <c r="AS31" s="30"/>
      <c r="AT31" s="30"/>
      <c r="AU31" s="30"/>
      <c r="AV31" s="30"/>
      <c r="AW31" s="30"/>
    </row>
    <row r="32" spans="1:49" x14ac:dyDescent="0.3">
      <c r="A32" s="30"/>
      <c r="B32" s="30"/>
      <c r="C32" s="30"/>
      <c r="D32" s="30"/>
      <c r="E32" s="30"/>
      <c r="F32" s="31"/>
      <c r="G32" s="112"/>
      <c r="H32" s="112"/>
      <c r="I32" s="112"/>
      <c r="J32" s="112"/>
      <c r="K32" s="112"/>
      <c r="L32" s="112"/>
      <c r="M32" s="112"/>
      <c r="N32" s="112"/>
      <c r="O32" s="112"/>
      <c r="P32" s="112"/>
      <c r="Q32" s="112"/>
      <c r="R32" s="112"/>
      <c r="S32" s="112"/>
      <c r="T32" s="30"/>
      <c r="U32" s="30"/>
      <c r="V32" s="30"/>
      <c r="W32" s="30"/>
      <c r="X32" s="30"/>
      <c r="Y32" s="30"/>
      <c r="Z32" s="30"/>
      <c r="AA32" s="30"/>
      <c r="AB32" s="30"/>
      <c r="AC32" s="30"/>
      <c r="AD32" s="30"/>
      <c r="AE32" s="30"/>
      <c r="AF32" s="30"/>
      <c r="AG32" s="30"/>
      <c r="AH32" s="30"/>
      <c r="AI32" s="30"/>
      <c r="AJ32" s="30"/>
      <c r="AK32" s="30"/>
      <c r="AL32" s="30"/>
      <c r="AM32" s="30"/>
      <c r="AN32" s="30"/>
      <c r="AO32" s="30"/>
      <c r="AP32" s="30"/>
      <c r="AQ32" s="30"/>
      <c r="AR32" s="30"/>
      <c r="AS32" s="30"/>
      <c r="AT32" s="30"/>
      <c r="AU32" s="30"/>
      <c r="AV32" s="30"/>
      <c r="AW32" s="30"/>
    </row>
    <row r="33" spans="1:49" x14ac:dyDescent="0.3">
      <c r="A33" s="30"/>
      <c r="B33" s="30"/>
      <c r="C33" s="30"/>
      <c r="D33" s="30"/>
      <c r="E33" s="30"/>
      <c r="F33" s="31"/>
      <c r="G33" s="112"/>
      <c r="H33" s="112"/>
      <c r="I33" s="112"/>
      <c r="J33" s="112"/>
      <c r="K33" s="112"/>
      <c r="L33" s="112"/>
      <c r="M33" s="112"/>
      <c r="N33" s="112"/>
      <c r="O33" s="112"/>
      <c r="P33" s="112"/>
      <c r="Q33" s="112"/>
      <c r="R33" s="112"/>
      <c r="S33" s="112"/>
      <c r="T33" s="30"/>
      <c r="U33" s="30"/>
      <c r="V33" s="30"/>
      <c r="W33" s="30"/>
      <c r="X33" s="30"/>
      <c r="Y33" s="30"/>
      <c r="Z33" s="30"/>
      <c r="AA33" s="30"/>
      <c r="AB33" s="30"/>
      <c r="AC33" s="30"/>
      <c r="AD33" s="30"/>
      <c r="AE33" s="30"/>
      <c r="AF33" s="30"/>
      <c r="AG33" s="30"/>
      <c r="AH33" s="30"/>
      <c r="AI33" s="30"/>
      <c r="AJ33" s="30"/>
      <c r="AK33" s="30"/>
      <c r="AL33" s="30"/>
      <c r="AM33" s="30"/>
      <c r="AN33" s="30"/>
      <c r="AO33" s="30"/>
      <c r="AP33" s="30"/>
      <c r="AQ33" s="30"/>
      <c r="AR33" s="30"/>
      <c r="AS33" s="30"/>
      <c r="AT33" s="30"/>
      <c r="AU33" s="30"/>
      <c r="AV33" s="30"/>
      <c r="AW33" s="30"/>
    </row>
    <row r="34" spans="1:49" x14ac:dyDescent="0.3">
      <c r="A34" s="30"/>
      <c r="B34" s="30"/>
      <c r="C34" s="30"/>
      <c r="D34" s="30"/>
      <c r="E34" s="30"/>
      <c r="F34" s="31"/>
      <c r="G34" s="112"/>
      <c r="H34" s="112"/>
      <c r="I34" s="112"/>
      <c r="J34" s="112"/>
      <c r="K34" s="112"/>
      <c r="L34" s="112"/>
      <c r="M34" s="112"/>
      <c r="N34" s="112"/>
      <c r="O34" s="112"/>
      <c r="P34" s="112"/>
      <c r="Q34" s="112"/>
      <c r="R34" s="112"/>
      <c r="S34" s="112"/>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0"/>
      <c r="AS34" s="30"/>
      <c r="AT34" s="30"/>
      <c r="AU34" s="30"/>
      <c r="AV34" s="30"/>
      <c r="AW34" s="30"/>
    </row>
    <row r="35" spans="1:49" x14ac:dyDescent="0.3">
      <c r="A35" s="30"/>
      <c r="B35" s="30"/>
      <c r="C35" s="30"/>
      <c r="D35" s="30"/>
      <c r="E35" s="30"/>
      <c r="F35" s="31"/>
      <c r="G35" s="112"/>
      <c r="H35" s="112"/>
      <c r="I35" s="112"/>
      <c r="J35" s="112"/>
      <c r="K35" s="112"/>
      <c r="L35" s="112"/>
      <c r="M35" s="112"/>
      <c r="N35" s="112"/>
      <c r="O35" s="112"/>
      <c r="P35" s="112"/>
      <c r="Q35" s="112"/>
      <c r="R35" s="112"/>
      <c r="S35" s="112"/>
      <c r="T35" s="30"/>
      <c r="U35" s="30"/>
      <c r="V35" s="30"/>
      <c r="W35" s="30"/>
      <c r="X35" s="30"/>
      <c r="Y35" s="30"/>
      <c r="Z35" s="30"/>
      <c r="AA35" s="30"/>
      <c r="AB35" s="30"/>
      <c r="AC35" s="30"/>
      <c r="AD35" s="30"/>
      <c r="AE35" s="30"/>
      <c r="AF35" s="30"/>
      <c r="AG35" s="30"/>
      <c r="AH35" s="30"/>
      <c r="AI35" s="30"/>
      <c r="AJ35" s="30"/>
      <c r="AK35" s="30"/>
      <c r="AL35" s="30"/>
      <c r="AM35" s="30"/>
      <c r="AN35" s="30"/>
      <c r="AO35" s="30"/>
      <c r="AP35" s="30"/>
      <c r="AQ35" s="30"/>
      <c r="AR35" s="30"/>
      <c r="AS35" s="30"/>
      <c r="AT35" s="30"/>
      <c r="AU35" s="30"/>
      <c r="AV35" s="30"/>
      <c r="AW35" s="30"/>
    </row>
    <row r="36" spans="1:49" x14ac:dyDescent="0.3">
      <c r="A36" s="30"/>
      <c r="B36" s="30"/>
      <c r="C36" s="30"/>
      <c r="D36" s="30"/>
      <c r="E36" s="30"/>
      <c r="F36" s="31"/>
      <c r="G36" s="112"/>
      <c r="H36" s="112"/>
      <c r="I36" s="112"/>
      <c r="J36" s="112"/>
      <c r="K36" s="112"/>
      <c r="L36" s="112"/>
      <c r="M36" s="112"/>
      <c r="N36" s="112"/>
      <c r="O36" s="112"/>
      <c r="P36" s="112"/>
      <c r="Q36" s="112"/>
      <c r="R36" s="112"/>
      <c r="S36" s="112"/>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row>
    <row r="37" spans="1:49" x14ac:dyDescent="0.3">
      <c r="A37" s="30"/>
      <c r="B37" s="30"/>
      <c r="C37" s="30"/>
      <c r="D37" s="30"/>
      <c r="E37" s="30"/>
      <c r="F37" s="31"/>
      <c r="G37" s="112"/>
      <c r="H37" s="112"/>
      <c r="I37" s="112"/>
      <c r="J37" s="112"/>
      <c r="K37" s="112"/>
      <c r="L37" s="112"/>
      <c r="M37" s="112"/>
      <c r="N37" s="112"/>
      <c r="O37" s="112"/>
      <c r="P37" s="112"/>
      <c r="Q37" s="112"/>
      <c r="R37" s="112"/>
      <c r="S37" s="112"/>
      <c r="T37" s="30"/>
      <c r="U37" s="30"/>
      <c r="V37" s="30"/>
      <c r="W37" s="30"/>
      <c r="X37" s="30"/>
      <c r="Y37" s="30"/>
      <c r="Z37" s="30"/>
      <c r="AA37" s="30"/>
      <c r="AB37" s="30"/>
      <c r="AC37" s="30"/>
      <c r="AD37" s="30"/>
      <c r="AE37" s="30"/>
      <c r="AF37" s="30"/>
      <c r="AG37" s="30"/>
      <c r="AH37" s="30"/>
      <c r="AI37" s="30"/>
      <c r="AJ37" s="30"/>
      <c r="AK37" s="30"/>
      <c r="AL37" s="30"/>
      <c r="AM37" s="30"/>
      <c r="AN37" s="30"/>
      <c r="AO37" s="30"/>
      <c r="AP37" s="30"/>
      <c r="AQ37" s="30"/>
      <c r="AR37" s="30"/>
      <c r="AS37" s="30"/>
      <c r="AT37" s="30"/>
      <c r="AU37" s="30"/>
      <c r="AV37" s="30"/>
      <c r="AW37" s="30"/>
    </row>
    <row r="38" spans="1:49" x14ac:dyDescent="0.3">
      <c r="A38" s="30"/>
      <c r="B38" s="30"/>
      <c r="C38" s="30"/>
      <c r="D38" s="30"/>
      <c r="E38" s="30"/>
      <c r="F38" s="31"/>
      <c r="G38" s="112"/>
      <c r="H38" s="112"/>
      <c r="I38" s="112"/>
      <c r="J38" s="112"/>
      <c r="K38" s="112"/>
      <c r="L38" s="112"/>
      <c r="M38" s="112"/>
      <c r="N38" s="112"/>
      <c r="O38" s="112"/>
      <c r="P38" s="112"/>
      <c r="Q38" s="112"/>
      <c r="R38" s="112"/>
      <c r="S38" s="112"/>
      <c r="T38" s="30"/>
      <c r="U38" s="30"/>
      <c r="V38" s="30"/>
      <c r="W38" s="30"/>
      <c r="X38" s="30"/>
      <c r="Y38" s="30"/>
      <c r="Z38" s="30"/>
      <c r="AA38" s="30"/>
      <c r="AB38" s="30"/>
      <c r="AC38" s="30"/>
      <c r="AD38" s="30"/>
      <c r="AE38" s="30"/>
      <c r="AF38" s="30"/>
      <c r="AG38" s="30"/>
      <c r="AH38" s="30"/>
      <c r="AI38" s="30"/>
      <c r="AJ38" s="30"/>
      <c r="AK38" s="30"/>
      <c r="AL38" s="30"/>
      <c r="AM38" s="30"/>
      <c r="AN38" s="30"/>
      <c r="AO38" s="30"/>
      <c r="AP38" s="30"/>
      <c r="AQ38" s="30"/>
      <c r="AR38" s="30"/>
      <c r="AS38" s="30"/>
      <c r="AT38" s="30"/>
      <c r="AU38" s="30"/>
      <c r="AV38" s="30"/>
      <c r="AW38" s="30"/>
    </row>
    <row r="39" spans="1:49" x14ac:dyDescent="0.3">
      <c r="A39" s="30"/>
      <c r="B39" s="30"/>
      <c r="C39" s="30"/>
      <c r="D39" s="30"/>
      <c r="E39" s="30"/>
      <c r="F39" s="31"/>
      <c r="G39" s="112"/>
      <c r="H39" s="112"/>
      <c r="I39" s="112"/>
      <c r="J39" s="112"/>
      <c r="K39" s="112"/>
      <c r="L39" s="112"/>
      <c r="M39" s="112"/>
      <c r="N39" s="112"/>
      <c r="O39" s="112"/>
      <c r="P39" s="112"/>
      <c r="Q39" s="112"/>
      <c r="R39" s="112"/>
      <c r="S39" s="112"/>
      <c r="T39" s="30"/>
      <c r="U39" s="30"/>
      <c r="V39" s="30"/>
      <c r="W39" s="30"/>
      <c r="X39" s="30"/>
      <c r="Y39" s="30"/>
      <c r="Z39" s="30"/>
      <c r="AA39" s="30"/>
      <c r="AB39" s="30"/>
      <c r="AC39" s="30"/>
      <c r="AD39" s="30"/>
      <c r="AE39" s="30"/>
      <c r="AF39" s="30"/>
      <c r="AG39" s="30"/>
      <c r="AH39" s="30"/>
      <c r="AI39" s="30"/>
      <c r="AJ39" s="30"/>
      <c r="AK39" s="30"/>
      <c r="AL39" s="30"/>
      <c r="AM39" s="30"/>
      <c r="AN39" s="30"/>
      <c r="AO39" s="30"/>
      <c r="AP39" s="30"/>
      <c r="AQ39" s="30"/>
      <c r="AR39" s="30"/>
      <c r="AS39" s="30"/>
      <c r="AT39" s="30"/>
      <c r="AU39" s="30"/>
      <c r="AV39" s="30"/>
      <c r="AW39" s="30"/>
    </row>
    <row r="40" spans="1:49" x14ac:dyDescent="0.3">
      <c r="A40" s="30"/>
      <c r="B40" s="30"/>
      <c r="C40" s="30"/>
      <c r="D40" s="30"/>
      <c r="E40" s="30"/>
      <c r="F40" s="31"/>
      <c r="G40" s="112"/>
      <c r="H40" s="112"/>
      <c r="I40" s="112"/>
      <c r="J40" s="112"/>
      <c r="K40" s="112"/>
      <c r="L40" s="112"/>
      <c r="M40" s="112"/>
      <c r="N40" s="112"/>
      <c r="O40" s="112"/>
      <c r="P40" s="112"/>
      <c r="Q40" s="112"/>
      <c r="R40" s="112"/>
      <c r="S40" s="112"/>
      <c r="T40" s="30"/>
      <c r="U40" s="30"/>
      <c r="V40" s="30"/>
      <c r="W40" s="30"/>
      <c r="X40" s="30"/>
      <c r="Y40" s="30"/>
      <c r="Z40" s="30"/>
      <c r="AA40" s="30"/>
      <c r="AB40" s="30"/>
      <c r="AC40" s="30"/>
      <c r="AD40" s="30"/>
      <c r="AE40" s="30"/>
      <c r="AF40" s="30"/>
      <c r="AG40" s="30"/>
      <c r="AH40" s="30"/>
      <c r="AI40" s="30"/>
      <c r="AJ40" s="30"/>
      <c r="AK40" s="30"/>
      <c r="AL40" s="30"/>
      <c r="AM40" s="30"/>
      <c r="AN40" s="30"/>
      <c r="AO40" s="30"/>
      <c r="AP40" s="30"/>
      <c r="AQ40" s="30"/>
      <c r="AR40" s="30"/>
      <c r="AS40" s="30"/>
      <c r="AT40" s="30"/>
      <c r="AU40" s="30"/>
      <c r="AV40" s="30"/>
      <c r="AW40" s="30"/>
    </row>
    <row r="41" spans="1:49" x14ac:dyDescent="0.3">
      <c r="A41" s="30"/>
      <c r="B41" s="30"/>
      <c r="C41" s="30"/>
      <c r="D41" s="30"/>
      <c r="E41" s="30"/>
      <c r="F41" s="31"/>
      <c r="G41" s="112"/>
      <c r="H41" s="112"/>
      <c r="I41" s="112"/>
      <c r="J41" s="112"/>
      <c r="K41" s="112"/>
      <c r="L41" s="112"/>
      <c r="M41" s="112"/>
      <c r="N41" s="112"/>
      <c r="O41" s="112"/>
      <c r="P41" s="112"/>
      <c r="Q41" s="112"/>
      <c r="R41" s="112"/>
      <c r="S41" s="112"/>
      <c r="T41" s="30"/>
      <c r="U41" s="30"/>
      <c r="V41" s="30"/>
      <c r="W41" s="30"/>
      <c r="X41" s="30"/>
      <c r="Y41" s="30"/>
      <c r="Z41" s="30"/>
      <c r="AA41" s="30"/>
      <c r="AB41" s="30"/>
      <c r="AC41" s="30"/>
      <c r="AD41" s="30"/>
      <c r="AE41" s="30"/>
      <c r="AF41" s="30"/>
      <c r="AG41" s="30"/>
      <c r="AH41" s="30"/>
      <c r="AI41" s="30"/>
      <c r="AJ41" s="30"/>
      <c r="AK41" s="30"/>
      <c r="AL41" s="30"/>
      <c r="AM41" s="30"/>
      <c r="AN41" s="30"/>
      <c r="AO41" s="30"/>
      <c r="AP41" s="30"/>
      <c r="AQ41" s="30"/>
      <c r="AR41" s="30"/>
      <c r="AS41" s="30"/>
      <c r="AT41" s="30"/>
      <c r="AU41" s="30"/>
      <c r="AV41" s="30"/>
      <c r="AW41" s="30"/>
    </row>
    <row r="42" spans="1:49" x14ac:dyDescent="0.3">
      <c r="A42" s="30"/>
      <c r="B42" s="30"/>
      <c r="C42" s="30"/>
      <c r="D42" s="30"/>
      <c r="E42" s="30"/>
      <c r="F42" s="31"/>
      <c r="G42" s="112"/>
      <c r="H42" s="112"/>
      <c r="I42" s="112"/>
      <c r="J42" s="112"/>
      <c r="K42" s="112"/>
      <c r="L42" s="112"/>
      <c r="M42" s="112"/>
      <c r="N42" s="112"/>
      <c r="O42" s="112"/>
      <c r="P42" s="112"/>
      <c r="Q42" s="112"/>
      <c r="R42" s="112"/>
      <c r="S42" s="112"/>
      <c r="T42" s="30"/>
      <c r="U42" s="30"/>
      <c r="V42" s="30"/>
      <c r="W42" s="30"/>
      <c r="X42" s="30"/>
      <c r="Y42" s="30"/>
      <c r="Z42" s="30"/>
      <c r="AA42" s="30"/>
      <c r="AB42" s="30"/>
      <c r="AC42" s="30"/>
      <c r="AD42" s="30"/>
      <c r="AE42" s="30"/>
      <c r="AF42" s="30"/>
      <c r="AG42" s="30"/>
      <c r="AH42" s="30"/>
      <c r="AI42" s="30"/>
      <c r="AJ42" s="30"/>
      <c r="AK42" s="30"/>
      <c r="AL42" s="30"/>
      <c r="AM42" s="30"/>
      <c r="AN42" s="30"/>
      <c r="AO42" s="30"/>
      <c r="AP42" s="30"/>
      <c r="AQ42" s="30"/>
      <c r="AR42" s="30"/>
      <c r="AS42" s="30"/>
      <c r="AT42" s="30"/>
      <c r="AU42" s="30"/>
      <c r="AV42" s="30"/>
      <c r="AW42" s="30"/>
    </row>
    <row r="43" spans="1:49" x14ac:dyDescent="0.3">
      <c r="A43" s="30"/>
      <c r="B43" s="30"/>
      <c r="C43" s="30"/>
      <c r="D43" s="30"/>
      <c r="E43" s="30"/>
      <c r="F43" s="31"/>
      <c r="G43" s="30"/>
      <c r="H43" s="30"/>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0"/>
      <c r="AS43" s="30"/>
      <c r="AT43" s="30"/>
      <c r="AU43" s="30"/>
      <c r="AV43" s="30"/>
      <c r="AW43" s="30"/>
    </row>
    <row r="44" spans="1:49" x14ac:dyDescent="0.3">
      <c r="A44" s="30"/>
      <c r="B44" s="30"/>
      <c r="C44" s="30"/>
      <c r="D44" s="30"/>
      <c r="E44" s="30"/>
      <c r="F44" s="31"/>
      <c r="G44" s="30"/>
      <c r="H44" s="30"/>
      <c r="I44" s="30"/>
      <c r="J44" s="30"/>
      <c r="K44" s="30"/>
      <c r="L44" s="30"/>
      <c r="M44" s="30"/>
      <c r="N44" s="30"/>
      <c r="O44" s="30"/>
      <c r="P44" s="30"/>
      <c r="Q44" s="30"/>
      <c r="R44" s="30"/>
      <c r="S44" s="30"/>
      <c r="T44" s="30"/>
      <c r="U44" s="30"/>
      <c r="V44" s="30"/>
      <c r="W44" s="30"/>
      <c r="X44" s="30"/>
      <c r="Y44" s="30"/>
      <c r="Z44" s="30"/>
      <c r="AA44" s="30"/>
      <c r="AB44" s="30"/>
      <c r="AC44" s="30"/>
      <c r="AD44" s="30"/>
      <c r="AE44" s="30"/>
      <c r="AF44" s="30"/>
      <c r="AG44" s="30"/>
      <c r="AH44" s="30"/>
      <c r="AI44" s="30"/>
      <c r="AJ44" s="30"/>
      <c r="AK44" s="30"/>
      <c r="AL44" s="30"/>
      <c r="AM44" s="30"/>
      <c r="AN44" s="30"/>
      <c r="AO44" s="30"/>
      <c r="AP44" s="30"/>
      <c r="AQ44" s="30"/>
      <c r="AR44" s="30"/>
      <c r="AS44" s="30"/>
      <c r="AT44" s="30"/>
      <c r="AU44" s="30"/>
      <c r="AV44" s="30"/>
      <c r="AW44" s="30"/>
    </row>
    <row r="45" spans="1:49" x14ac:dyDescent="0.3">
      <c r="A45" s="30"/>
      <c r="B45" s="30"/>
      <c r="C45" s="30"/>
      <c r="D45" s="30"/>
      <c r="E45" s="30"/>
      <c r="F45" s="31"/>
      <c r="G45" s="30"/>
      <c r="H45" s="30"/>
      <c r="I45" s="30"/>
      <c r="J45" s="30"/>
      <c r="K45" s="30"/>
      <c r="L45" s="30"/>
      <c r="M45" s="30"/>
      <c r="N45" s="30"/>
      <c r="O45" s="30"/>
      <c r="P45" s="30"/>
      <c r="Q45" s="30"/>
      <c r="R45" s="30"/>
      <c r="S45" s="30"/>
      <c r="T45" s="30"/>
      <c r="U45" s="30"/>
      <c r="V45" s="30"/>
      <c r="W45" s="30"/>
      <c r="X45" s="30"/>
      <c r="Y45" s="30"/>
      <c r="Z45" s="30"/>
      <c r="AA45" s="30"/>
      <c r="AB45" s="30"/>
      <c r="AC45" s="30"/>
      <c r="AD45" s="30"/>
      <c r="AE45" s="30"/>
      <c r="AF45" s="30"/>
      <c r="AG45" s="30"/>
      <c r="AH45" s="30"/>
      <c r="AI45" s="30"/>
      <c r="AJ45" s="30"/>
      <c r="AK45" s="30"/>
      <c r="AL45" s="30"/>
      <c r="AM45" s="30"/>
      <c r="AN45" s="30"/>
      <c r="AO45" s="30"/>
      <c r="AP45" s="30"/>
      <c r="AQ45" s="30"/>
      <c r="AR45" s="30"/>
      <c r="AS45" s="30"/>
      <c r="AT45" s="30"/>
      <c r="AU45" s="30"/>
      <c r="AV45" s="30"/>
      <c r="AW45" s="30"/>
    </row>
    <row r="46" spans="1:49" x14ac:dyDescent="0.3">
      <c r="A46" s="30"/>
      <c r="B46" s="30"/>
      <c r="C46" s="30"/>
      <c r="D46" s="30"/>
      <c r="E46" s="30"/>
      <c r="F46" s="31"/>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0"/>
      <c r="AS46" s="30"/>
      <c r="AT46" s="30"/>
      <c r="AU46" s="30"/>
      <c r="AV46" s="30"/>
      <c r="AW46" s="30"/>
    </row>
    <row r="47" spans="1:49" x14ac:dyDescent="0.3">
      <c r="A47" s="30"/>
      <c r="B47" s="30"/>
      <c r="C47" s="30"/>
      <c r="D47" s="30"/>
      <c r="E47" s="30"/>
      <c r="F47" s="31"/>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row>
    <row r="48" spans="1:49" x14ac:dyDescent="0.3">
      <c r="A48" s="30"/>
      <c r="B48" s="30"/>
      <c r="C48" s="30"/>
      <c r="D48" s="30"/>
      <c r="E48" s="30"/>
      <c r="F48" s="31"/>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c r="AM48" s="30"/>
      <c r="AN48" s="30"/>
      <c r="AO48" s="30"/>
      <c r="AP48" s="30"/>
      <c r="AQ48" s="30"/>
      <c r="AR48" s="30"/>
      <c r="AS48" s="30"/>
      <c r="AT48" s="30"/>
      <c r="AU48" s="30"/>
      <c r="AV48" s="30"/>
      <c r="AW48" s="30"/>
    </row>
    <row r="49" spans="1:49" x14ac:dyDescent="0.3">
      <c r="A49" s="30"/>
      <c r="B49" s="30"/>
      <c r="C49" s="30"/>
      <c r="D49" s="30"/>
      <c r="E49" s="30"/>
      <c r="F49" s="31"/>
      <c r="G49" s="30"/>
      <c r="H49" s="30"/>
      <c r="I49" s="30"/>
      <c r="J49" s="30"/>
      <c r="K49" s="30"/>
      <c r="L49" s="30"/>
      <c r="M49" s="30"/>
      <c r="N49" s="30"/>
      <c r="O49" s="30"/>
      <c r="P49" s="30"/>
      <c r="Q49" s="30"/>
      <c r="R49" s="30"/>
      <c r="S49" s="30"/>
      <c r="T49" s="30"/>
      <c r="U49" s="30"/>
      <c r="V49" s="30"/>
      <c r="W49" s="30"/>
      <c r="X49" s="30"/>
      <c r="Y49" s="30"/>
      <c r="Z49" s="30"/>
      <c r="AA49" s="30"/>
      <c r="AB49" s="30"/>
      <c r="AC49" s="30"/>
      <c r="AD49" s="30"/>
      <c r="AE49" s="30"/>
      <c r="AF49" s="30"/>
      <c r="AG49" s="30"/>
      <c r="AH49" s="30"/>
      <c r="AI49" s="30"/>
      <c r="AJ49" s="30"/>
      <c r="AK49" s="30"/>
      <c r="AL49" s="30"/>
      <c r="AM49" s="30"/>
      <c r="AN49" s="30"/>
      <c r="AO49" s="30"/>
      <c r="AP49" s="30"/>
      <c r="AQ49" s="30"/>
      <c r="AR49" s="30"/>
      <c r="AS49" s="30"/>
      <c r="AT49" s="30"/>
      <c r="AU49" s="30"/>
      <c r="AV49" s="30"/>
      <c r="AW49" s="30"/>
    </row>
    <row r="50" spans="1:49" x14ac:dyDescent="0.3">
      <c r="A50" s="30"/>
      <c r="B50" s="30"/>
      <c r="C50" s="30"/>
      <c r="D50" s="30"/>
      <c r="E50" s="30"/>
      <c r="F50" s="31"/>
      <c r="G50" s="30"/>
      <c r="H50" s="30"/>
      <c r="I50" s="30"/>
      <c r="J50" s="30"/>
      <c r="K50" s="30"/>
      <c r="L50" s="30"/>
      <c r="M50" s="30"/>
      <c r="N50" s="30"/>
      <c r="O50" s="30"/>
      <c r="P50" s="30"/>
      <c r="Q50" s="30"/>
      <c r="R50" s="30"/>
      <c r="S50" s="30"/>
      <c r="T50" s="30"/>
      <c r="U50" s="30"/>
      <c r="V50" s="30"/>
      <c r="W50" s="30"/>
      <c r="X50" s="30"/>
      <c r="Y50" s="30"/>
      <c r="Z50" s="30"/>
      <c r="AA50" s="30"/>
      <c r="AB50" s="30"/>
      <c r="AC50" s="30"/>
      <c r="AD50" s="30"/>
      <c r="AE50" s="30"/>
      <c r="AF50" s="30"/>
      <c r="AG50" s="30"/>
      <c r="AH50" s="30"/>
      <c r="AI50" s="30"/>
      <c r="AJ50" s="30"/>
      <c r="AK50" s="30"/>
      <c r="AL50" s="30"/>
      <c r="AM50" s="30"/>
      <c r="AN50" s="30"/>
      <c r="AO50" s="30"/>
      <c r="AP50" s="30"/>
      <c r="AQ50" s="30"/>
      <c r="AR50" s="30"/>
      <c r="AS50" s="30"/>
      <c r="AT50" s="30"/>
      <c r="AU50" s="30"/>
      <c r="AV50" s="30"/>
      <c r="AW50" s="30"/>
    </row>
    <row r="51" spans="1:49" x14ac:dyDescent="0.3">
      <c r="A51" s="30"/>
      <c r="B51" s="30"/>
      <c r="C51" s="30"/>
      <c r="D51" s="30"/>
      <c r="E51" s="30"/>
      <c r="F51" s="31"/>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0"/>
      <c r="AS51" s="30"/>
      <c r="AT51" s="30"/>
      <c r="AU51" s="30"/>
      <c r="AV51" s="30"/>
      <c r="AW51" s="30"/>
    </row>
    <row r="52" spans="1:49" x14ac:dyDescent="0.3">
      <c r="A52" s="30"/>
      <c r="B52" s="30"/>
      <c r="C52" s="30"/>
      <c r="D52" s="30"/>
      <c r="E52" s="30"/>
      <c r="F52" s="31"/>
      <c r="G52" s="30"/>
      <c r="H52" s="30"/>
      <c r="I52" s="30"/>
      <c r="J52" s="30"/>
      <c r="K52" s="30"/>
      <c r="L52" s="30"/>
      <c r="M52" s="30"/>
      <c r="N52" s="30"/>
      <c r="O52" s="30"/>
      <c r="P52" s="30"/>
      <c r="Q52" s="30"/>
      <c r="R52" s="30"/>
      <c r="S52" s="30"/>
      <c r="T52" s="30"/>
      <c r="U52" s="30"/>
      <c r="V52" s="30"/>
      <c r="W52" s="30"/>
      <c r="X52" s="30"/>
      <c r="Y52" s="30"/>
      <c r="Z52" s="30"/>
      <c r="AA52" s="30"/>
      <c r="AB52" s="30"/>
      <c r="AC52" s="30"/>
      <c r="AD52" s="30"/>
      <c r="AE52" s="30"/>
      <c r="AF52" s="30"/>
      <c r="AG52" s="30"/>
      <c r="AH52" s="30"/>
      <c r="AI52" s="30"/>
      <c r="AJ52" s="30"/>
      <c r="AK52" s="30"/>
      <c r="AL52" s="30"/>
      <c r="AM52" s="30"/>
      <c r="AN52" s="30"/>
      <c r="AO52" s="30"/>
      <c r="AP52" s="30"/>
      <c r="AQ52" s="30"/>
      <c r="AR52" s="30"/>
      <c r="AS52" s="30"/>
      <c r="AT52" s="30"/>
      <c r="AU52" s="30"/>
      <c r="AV52" s="30"/>
      <c r="AW52" s="30"/>
    </row>
    <row r="53" spans="1:49" x14ac:dyDescent="0.3">
      <c r="A53" s="30"/>
      <c r="B53" s="30"/>
      <c r="C53" s="30"/>
      <c r="D53" s="30"/>
      <c r="E53" s="30"/>
      <c r="F53" s="31"/>
      <c r="G53" s="30"/>
      <c r="H53" s="30"/>
      <c r="I53" s="30"/>
      <c r="J53" s="30"/>
      <c r="K53" s="30"/>
      <c r="L53" s="30"/>
      <c r="M53" s="30"/>
      <c r="N53" s="30"/>
      <c r="O53" s="30"/>
      <c r="P53" s="30"/>
      <c r="Q53" s="30"/>
      <c r="R53" s="30"/>
      <c r="S53" s="30"/>
      <c r="T53" s="30"/>
      <c r="U53" s="30"/>
      <c r="V53" s="30"/>
      <c r="W53" s="30"/>
      <c r="X53" s="30"/>
      <c r="Y53" s="30"/>
      <c r="Z53" s="30"/>
      <c r="AA53" s="30"/>
      <c r="AB53" s="30"/>
      <c r="AC53" s="30"/>
      <c r="AD53" s="30"/>
      <c r="AE53" s="30"/>
      <c r="AF53" s="30"/>
      <c r="AG53" s="30"/>
      <c r="AH53" s="30"/>
      <c r="AI53" s="30"/>
      <c r="AJ53" s="30"/>
      <c r="AK53" s="30"/>
      <c r="AL53" s="30"/>
      <c r="AM53" s="30"/>
      <c r="AN53" s="30"/>
      <c r="AO53" s="30"/>
      <c r="AP53" s="30"/>
      <c r="AQ53" s="30"/>
      <c r="AR53" s="30"/>
      <c r="AS53" s="30"/>
      <c r="AT53" s="30"/>
      <c r="AU53" s="30"/>
      <c r="AV53" s="30"/>
      <c r="AW53" s="30"/>
    </row>
    <row r="54" spans="1:49" x14ac:dyDescent="0.3">
      <c r="A54" s="30"/>
      <c r="B54" s="30"/>
      <c r="C54" s="30"/>
      <c r="D54" s="30"/>
      <c r="E54" s="30"/>
      <c r="F54" s="31"/>
      <c r="G54" s="30"/>
      <c r="H54" s="30"/>
      <c r="I54" s="30"/>
      <c r="J54" s="30"/>
      <c r="K54" s="30"/>
      <c r="L54" s="30"/>
      <c r="M54" s="30"/>
      <c r="N54" s="30"/>
      <c r="O54" s="30"/>
      <c r="P54" s="30"/>
      <c r="Q54" s="30"/>
      <c r="R54" s="30"/>
      <c r="S54" s="30"/>
      <c r="T54" s="30"/>
      <c r="U54" s="30"/>
      <c r="V54" s="30"/>
      <c r="W54" s="30"/>
      <c r="X54" s="30"/>
      <c r="Y54" s="30"/>
      <c r="Z54" s="30"/>
      <c r="AA54" s="30"/>
      <c r="AB54" s="30"/>
      <c r="AC54" s="30"/>
      <c r="AD54" s="30"/>
      <c r="AE54" s="30"/>
      <c r="AF54" s="30"/>
      <c r="AG54" s="30"/>
      <c r="AH54" s="30"/>
      <c r="AI54" s="30"/>
      <c r="AJ54" s="30"/>
      <c r="AK54" s="30"/>
      <c r="AL54" s="30"/>
      <c r="AM54" s="30"/>
      <c r="AN54" s="30"/>
      <c r="AO54" s="30"/>
      <c r="AP54" s="30"/>
      <c r="AQ54" s="30"/>
      <c r="AR54" s="30"/>
      <c r="AS54" s="30"/>
      <c r="AT54" s="30"/>
      <c r="AU54" s="30"/>
      <c r="AV54" s="30"/>
      <c r="AW54" s="30"/>
    </row>
    <row r="55" spans="1:49" x14ac:dyDescent="0.3">
      <c r="A55" s="30"/>
      <c r="B55" s="30"/>
      <c r="C55" s="30"/>
      <c r="D55" s="30"/>
      <c r="E55" s="30"/>
      <c r="F55" s="31"/>
      <c r="G55" s="30"/>
      <c r="H55" s="30"/>
      <c r="I55" s="30"/>
      <c r="J55" s="30"/>
      <c r="K55" s="30"/>
      <c r="L55" s="30"/>
      <c r="M55" s="30"/>
      <c r="N55" s="30"/>
      <c r="O55" s="30"/>
      <c r="P55" s="30"/>
      <c r="Q55" s="30"/>
      <c r="R55" s="30"/>
      <c r="S55" s="30"/>
      <c r="T55" s="30"/>
      <c r="U55" s="30"/>
      <c r="V55" s="30"/>
      <c r="W55" s="30"/>
      <c r="X55" s="30"/>
      <c r="Y55" s="30"/>
      <c r="Z55" s="30"/>
      <c r="AA55" s="30"/>
      <c r="AB55" s="30"/>
      <c r="AC55" s="30"/>
      <c r="AD55" s="30"/>
      <c r="AE55" s="30"/>
      <c r="AF55" s="30"/>
      <c r="AG55" s="30"/>
      <c r="AH55" s="30"/>
      <c r="AI55" s="30"/>
      <c r="AJ55" s="30"/>
      <c r="AK55" s="30"/>
      <c r="AL55" s="30"/>
      <c r="AM55" s="30"/>
      <c r="AN55" s="30"/>
      <c r="AO55" s="30"/>
      <c r="AP55" s="30"/>
      <c r="AQ55" s="30"/>
      <c r="AR55" s="30"/>
      <c r="AS55" s="30"/>
      <c r="AT55" s="30"/>
      <c r="AU55" s="30"/>
      <c r="AV55" s="30"/>
      <c r="AW55" s="30"/>
    </row>
    <row r="56" spans="1:49" x14ac:dyDescent="0.3">
      <c r="A56" s="30"/>
      <c r="B56" s="30"/>
      <c r="C56" s="30"/>
      <c r="D56" s="30"/>
      <c r="E56" s="30"/>
      <c r="F56" s="31"/>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0"/>
      <c r="AS56" s="30"/>
      <c r="AT56" s="30"/>
      <c r="AU56" s="30"/>
      <c r="AV56" s="30"/>
      <c r="AW56" s="30"/>
    </row>
    <row r="57" spans="1:49" x14ac:dyDescent="0.3">
      <c r="A57" s="30"/>
      <c r="B57" s="30"/>
      <c r="C57" s="30"/>
      <c r="D57" s="30"/>
      <c r="E57" s="30"/>
      <c r="F57" s="31"/>
      <c r="G57" s="30"/>
      <c r="H57" s="30"/>
      <c r="I57" s="30"/>
      <c r="J57" s="30"/>
      <c r="K57" s="30"/>
      <c r="L57" s="30"/>
      <c r="M57" s="30"/>
      <c r="N57" s="30"/>
      <c r="O57" s="30"/>
      <c r="P57" s="30"/>
      <c r="Q57" s="30"/>
      <c r="R57" s="30"/>
      <c r="S57" s="30"/>
      <c r="T57" s="30"/>
      <c r="U57" s="30"/>
      <c r="V57" s="30"/>
      <c r="W57" s="30"/>
      <c r="X57" s="30"/>
      <c r="Y57" s="30"/>
      <c r="Z57" s="30"/>
      <c r="AA57" s="30"/>
      <c r="AB57" s="30"/>
      <c r="AC57" s="30"/>
      <c r="AD57" s="30"/>
      <c r="AE57" s="30"/>
      <c r="AF57" s="30"/>
      <c r="AG57" s="30"/>
      <c r="AH57" s="30"/>
      <c r="AI57" s="30"/>
      <c r="AJ57" s="30"/>
      <c r="AK57" s="30"/>
      <c r="AL57" s="30"/>
      <c r="AM57" s="30"/>
      <c r="AN57" s="30"/>
      <c r="AO57" s="30"/>
      <c r="AP57" s="30"/>
      <c r="AQ57" s="30"/>
      <c r="AR57" s="30"/>
      <c r="AS57" s="30"/>
      <c r="AT57" s="30"/>
      <c r="AU57" s="30"/>
      <c r="AV57" s="30"/>
      <c r="AW57" s="30"/>
    </row>
    <row r="58" spans="1:49" x14ac:dyDescent="0.3">
      <c r="A58" s="30"/>
      <c r="B58" s="30"/>
      <c r="C58" s="30"/>
      <c r="D58" s="30"/>
      <c r="E58" s="30"/>
      <c r="F58" s="31"/>
      <c r="G58" s="30"/>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30"/>
      <c r="AJ58" s="30"/>
      <c r="AK58" s="30"/>
      <c r="AL58" s="30"/>
      <c r="AM58" s="30"/>
      <c r="AN58" s="30"/>
      <c r="AO58" s="30"/>
      <c r="AP58" s="30"/>
      <c r="AQ58" s="30"/>
      <c r="AR58" s="30"/>
      <c r="AS58" s="30"/>
      <c r="AT58" s="30"/>
      <c r="AU58" s="30"/>
      <c r="AV58" s="30"/>
      <c r="AW58" s="30"/>
    </row>
    <row r="59" spans="1:49" x14ac:dyDescent="0.3">
      <c r="A59" s="30"/>
      <c r="B59" s="30"/>
      <c r="C59" s="30"/>
      <c r="D59" s="30"/>
      <c r="E59" s="30"/>
      <c r="F59" s="31"/>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x14ac:dyDescent="0.3">
      <c r="A60" s="30"/>
      <c r="B60" s="30"/>
      <c r="C60" s="30"/>
      <c r="D60" s="30"/>
      <c r="E60" s="30"/>
      <c r="F60" s="31"/>
      <c r="G60" s="30"/>
      <c r="H60" s="30"/>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30"/>
      <c r="AH60" s="30"/>
      <c r="AI60" s="30"/>
      <c r="AJ60" s="30"/>
      <c r="AK60" s="30"/>
      <c r="AL60" s="30"/>
      <c r="AM60" s="30"/>
      <c r="AN60" s="30"/>
      <c r="AO60" s="30"/>
      <c r="AP60" s="30"/>
      <c r="AQ60" s="30"/>
      <c r="AR60" s="30"/>
      <c r="AS60" s="30"/>
      <c r="AT60" s="30"/>
      <c r="AU60" s="30"/>
      <c r="AV60" s="30"/>
      <c r="AW60" s="30"/>
    </row>
    <row r="61" spans="1:49" x14ac:dyDescent="0.3">
      <c r="A61" s="30"/>
      <c r="B61" s="30"/>
      <c r="C61" s="30"/>
      <c r="D61" s="30"/>
      <c r="E61" s="30"/>
      <c r="F61" s="31"/>
      <c r="G61" s="30"/>
      <c r="H61" s="30"/>
      <c r="I61" s="30"/>
      <c r="J61" s="30"/>
      <c r="K61" s="30"/>
      <c r="L61" s="30"/>
      <c r="M61" s="30"/>
      <c r="N61" s="30"/>
      <c r="O61" s="30"/>
      <c r="P61" s="30"/>
      <c r="Q61" s="30"/>
      <c r="R61" s="30"/>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0"/>
      <c r="AS61" s="30"/>
      <c r="AT61" s="30"/>
      <c r="AU61" s="30"/>
      <c r="AV61" s="30"/>
      <c r="AW61" s="30"/>
    </row>
    <row r="62" spans="1:49" x14ac:dyDescent="0.3">
      <c r="A62" s="30"/>
      <c r="B62" s="30"/>
      <c r="C62" s="30"/>
      <c r="D62" s="30"/>
      <c r="E62" s="30"/>
      <c r="F62" s="31"/>
      <c r="G62" s="30"/>
      <c r="H62" s="30"/>
      <c r="I62" s="30"/>
      <c r="J62" s="30"/>
      <c r="K62" s="30"/>
      <c r="L62" s="30"/>
      <c r="M62" s="30"/>
      <c r="N62" s="30"/>
      <c r="O62" s="30"/>
      <c r="P62" s="30"/>
      <c r="Q62" s="30"/>
      <c r="R62" s="30"/>
      <c r="S62" s="30"/>
      <c r="T62" s="30"/>
      <c r="U62" s="30"/>
      <c r="V62" s="30"/>
      <c r="W62" s="30"/>
      <c r="X62" s="30"/>
      <c r="Y62" s="30"/>
      <c r="Z62" s="30"/>
      <c r="AA62" s="30"/>
      <c r="AB62" s="30"/>
      <c r="AC62" s="30"/>
      <c r="AD62" s="30"/>
      <c r="AE62" s="30"/>
      <c r="AF62" s="30"/>
      <c r="AG62" s="30"/>
      <c r="AH62" s="30"/>
      <c r="AI62" s="30"/>
      <c r="AJ62" s="30"/>
      <c r="AK62" s="30"/>
      <c r="AL62" s="30"/>
      <c r="AM62" s="30"/>
      <c r="AN62" s="30"/>
      <c r="AO62" s="30"/>
      <c r="AP62" s="30"/>
      <c r="AQ62" s="30"/>
      <c r="AR62" s="30"/>
      <c r="AS62" s="30"/>
      <c r="AT62" s="30"/>
      <c r="AU62" s="30"/>
      <c r="AV62" s="30"/>
      <c r="AW62" s="30"/>
    </row>
    <row r="63" spans="1:49" x14ac:dyDescent="0.3">
      <c r="A63" s="30"/>
      <c r="B63" s="30"/>
      <c r="C63" s="30"/>
      <c r="D63" s="30"/>
      <c r="E63" s="30"/>
      <c r="F63" s="31"/>
      <c r="G63" s="30"/>
      <c r="H63" s="30"/>
      <c r="I63" s="30"/>
      <c r="J63" s="30"/>
      <c r="K63" s="30"/>
      <c r="L63" s="30"/>
      <c r="M63" s="30"/>
      <c r="N63" s="30"/>
      <c r="O63" s="30"/>
      <c r="P63" s="30"/>
      <c r="Q63" s="30"/>
      <c r="R63" s="30"/>
      <c r="S63" s="30"/>
      <c r="T63" s="30"/>
      <c r="U63" s="30"/>
      <c r="V63" s="30"/>
      <c r="W63" s="30"/>
      <c r="X63" s="30"/>
      <c r="Y63" s="30"/>
      <c r="Z63" s="30"/>
      <c r="AA63" s="30"/>
      <c r="AB63" s="30"/>
      <c r="AC63" s="30"/>
      <c r="AD63" s="30"/>
      <c r="AE63" s="30"/>
      <c r="AF63" s="30"/>
      <c r="AG63" s="30"/>
      <c r="AH63" s="30"/>
      <c r="AI63" s="30"/>
      <c r="AJ63" s="30"/>
      <c r="AK63" s="30"/>
      <c r="AL63" s="30"/>
      <c r="AM63" s="30"/>
      <c r="AN63" s="30"/>
      <c r="AO63" s="30"/>
      <c r="AP63" s="30"/>
      <c r="AQ63" s="30"/>
      <c r="AR63" s="30"/>
      <c r="AS63" s="30"/>
      <c r="AT63" s="30"/>
      <c r="AU63" s="30"/>
      <c r="AV63" s="30"/>
      <c r="AW63" s="30"/>
    </row>
    <row r="64" spans="1:49" x14ac:dyDescent="0.3">
      <c r="A64" s="30"/>
      <c r="B64" s="30"/>
      <c r="C64" s="30"/>
      <c r="D64" s="30"/>
      <c r="E64" s="30"/>
      <c r="F64" s="31"/>
      <c r="G64" s="30"/>
      <c r="H64" s="30"/>
      <c r="I64" s="30"/>
      <c r="J64" s="30"/>
      <c r="K64" s="30"/>
      <c r="L64" s="30"/>
      <c r="M64" s="30"/>
      <c r="N64" s="30"/>
      <c r="O64" s="30"/>
      <c r="P64" s="30"/>
      <c r="Q64" s="30"/>
      <c r="R64" s="30"/>
      <c r="S64" s="30"/>
      <c r="T64" s="30"/>
      <c r="U64" s="30"/>
      <c r="V64" s="30"/>
      <c r="W64" s="30"/>
      <c r="X64" s="30"/>
      <c r="Y64" s="30"/>
      <c r="Z64" s="30"/>
      <c r="AA64" s="30"/>
      <c r="AB64" s="30"/>
      <c r="AC64" s="30"/>
      <c r="AD64" s="30"/>
      <c r="AE64" s="30"/>
      <c r="AF64" s="30"/>
      <c r="AG64" s="30"/>
      <c r="AH64" s="30"/>
      <c r="AI64" s="30"/>
      <c r="AJ64" s="30"/>
      <c r="AK64" s="30"/>
      <c r="AL64" s="30"/>
      <c r="AM64" s="30"/>
      <c r="AN64" s="30"/>
      <c r="AO64" s="30"/>
      <c r="AP64" s="30"/>
      <c r="AQ64" s="30"/>
      <c r="AR64" s="30"/>
      <c r="AS64" s="30"/>
      <c r="AT64" s="30"/>
      <c r="AU64" s="30"/>
      <c r="AV64" s="30"/>
      <c r="AW64" s="30"/>
    </row>
    <row r="65" spans="1:49" x14ac:dyDescent="0.3">
      <c r="A65" s="30"/>
      <c r="B65" s="30"/>
      <c r="C65" s="30"/>
      <c r="D65" s="30"/>
      <c r="E65" s="30"/>
      <c r="F65" s="31"/>
      <c r="G65" s="30"/>
      <c r="H65" s="30"/>
      <c r="I65" s="30"/>
      <c r="J65" s="30"/>
      <c r="K65" s="30"/>
      <c r="L65" s="30"/>
      <c r="M65" s="30"/>
      <c r="N65" s="30"/>
      <c r="O65" s="30"/>
      <c r="P65" s="30"/>
      <c r="Q65" s="30"/>
      <c r="R65" s="30"/>
      <c r="S65" s="30"/>
      <c r="T65" s="30"/>
      <c r="U65" s="30"/>
      <c r="V65" s="30"/>
      <c r="W65" s="30"/>
      <c r="X65" s="30"/>
      <c r="Y65" s="30"/>
      <c r="Z65" s="30"/>
      <c r="AA65" s="30"/>
      <c r="AB65" s="30"/>
      <c r="AC65" s="30"/>
      <c r="AD65" s="30"/>
      <c r="AE65" s="30"/>
      <c r="AF65" s="30"/>
      <c r="AG65" s="30"/>
      <c r="AH65" s="30"/>
      <c r="AI65" s="30"/>
      <c r="AJ65" s="30"/>
      <c r="AK65" s="30"/>
      <c r="AL65" s="30"/>
      <c r="AM65" s="30"/>
      <c r="AN65" s="30"/>
      <c r="AO65" s="30"/>
      <c r="AP65" s="30"/>
      <c r="AQ65" s="30"/>
      <c r="AR65" s="30"/>
      <c r="AS65" s="30"/>
      <c r="AT65" s="30"/>
      <c r="AU65" s="30"/>
      <c r="AV65" s="30"/>
      <c r="AW65" s="30"/>
    </row>
    <row r="66" spans="1:49" x14ac:dyDescent="0.3">
      <c r="A66" s="30"/>
      <c r="B66" s="30"/>
      <c r="C66" s="30"/>
      <c r="D66" s="30"/>
      <c r="E66" s="30"/>
      <c r="F66" s="31"/>
      <c r="G66" s="30"/>
      <c r="H66" s="30"/>
      <c r="I66" s="30"/>
      <c r="J66" s="30"/>
      <c r="K66" s="30"/>
      <c r="L66" s="30"/>
      <c r="M66" s="30"/>
      <c r="N66" s="30"/>
      <c r="O66" s="30"/>
      <c r="P66" s="30"/>
      <c r="Q66" s="30"/>
      <c r="R66" s="30"/>
      <c r="S66" s="30"/>
      <c r="T66" s="30"/>
      <c r="U66" s="30"/>
      <c r="V66" s="30"/>
      <c r="W66" s="30"/>
      <c r="X66" s="30"/>
      <c r="Y66" s="30"/>
      <c r="Z66" s="30"/>
      <c r="AA66" s="30"/>
      <c r="AB66" s="30"/>
      <c r="AC66" s="30"/>
      <c r="AD66" s="30"/>
      <c r="AE66" s="30"/>
      <c r="AF66" s="30"/>
      <c r="AG66" s="30"/>
      <c r="AH66" s="30"/>
      <c r="AI66" s="30"/>
      <c r="AJ66" s="30"/>
      <c r="AK66" s="30"/>
      <c r="AL66" s="30"/>
      <c r="AM66" s="30"/>
      <c r="AN66" s="30"/>
      <c r="AO66" s="30"/>
      <c r="AP66" s="30"/>
      <c r="AQ66" s="30"/>
      <c r="AR66" s="30"/>
      <c r="AS66" s="30"/>
      <c r="AT66" s="30"/>
      <c r="AU66" s="30"/>
      <c r="AV66" s="30"/>
      <c r="AW66" s="30"/>
    </row>
    <row r="67" spans="1:49" x14ac:dyDescent="0.3">
      <c r="A67" s="30"/>
      <c r="B67" s="30"/>
      <c r="C67" s="30"/>
      <c r="D67" s="30"/>
      <c r="E67" s="30"/>
      <c r="F67" s="31"/>
      <c r="G67" s="30"/>
      <c r="H67" s="30"/>
      <c r="I67" s="30"/>
      <c r="J67" s="30"/>
      <c r="K67" s="30"/>
      <c r="L67" s="30"/>
      <c r="M67" s="30"/>
      <c r="N67" s="30"/>
      <c r="O67" s="30"/>
      <c r="P67" s="30"/>
      <c r="Q67" s="30"/>
      <c r="R67" s="30"/>
      <c r="S67" s="30"/>
      <c r="T67" s="30"/>
      <c r="U67" s="30"/>
      <c r="V67" s="30"/>
      <c r="W67" s="30"/>
      <c r="X67" s="30"/>
      <c r="Y67" s="30"/>
      <c r="Z67" s="30"/>
      <c r="AA67" s="30"/>
      <c r="AB67" s="30"/>
      <c r="AC67" s="30"/>
      <c r="AD67" s="30"/>
      <c r="AE67" s="30"/>
      <c r="AF67" s="30"/>
      <c r="AG67" s="30"/>
      <c r="AH67" s="30"/>
      <c r="AI67" s="30"/>
      <c r="AJ67" s="30"/>
      <c r="AK67" s="30"/>
      <c r="AL67" s="30"/>
      <c r="AM67" s="30"/>
      <c r="AN67" s="30"/>
      <c r="AO67" s="30"/>
      <c r="AP67" s="30"/>
      <c r="AQ67" s="30"/>
      <c r="AR67" s="30"/>
      <c r="AS67" s="30"/>
      <c r="AT67" s="30"/>
      <c r="AU67" s="30"/>
      <c r="AV67" s="30"/>
      <c r="AW67" s="30"/>
    </row>
    <row r="68" spans="1:49" x14ac:dyDescent="0.3">
      <c r="A68" s="30"/>
      <c r="B68" s="30"/>
      <c r="C68" s="30"/>
      <c r="D68" s="30"/>
      <c r="E68" s="30"/>
      <c r="F68" s="31"/>
      <c r="G68" s="30"/>
      <c r="H68" s="30"/>
      <c r="I68" s="30"/>
      <c r="J68" s="30"/>
      <c r="K68" s="30"/>
      <c r="L68" s="30"/>
      <c r="M68" s="30"/>
      <c r="N68" s="30"/>
      <c r="O68" s="30"/>
      <c r="P68" s="30"/>
      <c r="Q68" s="30"/>
      <c r="R68" s="30"/>
      <c r="S68" s="30"/>
      <c r="T68" s="30"/>
      <c r="U68" s="30"/>
      <c r="V68" s="30"/>
      <c r="W68" s="30"/>
      <c r="X68" s="30"/>
      <c r="Y68" s="30"/>
      <c r="Z68" s="30"/>
      <c r="AA68" s="30"/>
      <c r="AB68" s="30"/>
      <c r="AC68" s="30"/>
      <c r="AD68" s="30"/>
      <c r="AE68" s="30"/>
      <c r="AF68" s="30"/>
      <c r="AG68" s="30"/>
      <c r="AH68" s="30"/>
      <c r="AI68" s="30"/>
      <c r="AJ68" s="30"/>
      <c r="AK68" s="30"/>
      <c r="AL68" s="30"/>
      <c r="AM68" s="30"/>
      <c r="AN68" s="30"/>
      <c r="AO68" s="30"/>
      <c r="AP68" s="30"/>
      <c r="AQ68" s="30"/>
      <c r="AR68" s="30"/>
      <c r="AS68" s="30"/>
      <c r="AT68" s="30"/>
      <c r="AU68" s="30"/>
      <c r="AV68" s="30"/>
      <c r="AW68" s="30"/>
    </row>
    <row r="69" spans="1:49" x14ac:dyDescent="0.3">
      <c r="A69" s="30"/>
      <c r="B69" s="30"/>
      <c r="C69" s="30"/>
      <c r="D69" s="30"/>
      <c r="E69" s="30"/>
      <c r="F69" s="31"/>
      <c r="G69" s="30"/>
      <c r="H69" s="30"/>
      <c r="I69" s="30"/>
      <c r="J69" s="30"/>
      <c r="K69" s="30"/>
      <c r="L69" s="30"/>
      <c r="M69" s="30"/>
      <c r="N69" s="30"/>
      <c r="O69" s="30"/>
      <c r="P69" s="30"/>
      <c r="Q69" s="30"/>
      <c r="R69" s="30"/>
      <c r="S69" s="30"/>
      <c r="T69" s="30"/>
      <c r="U69" s="30"/>
      <c r="V69" s="30"/>
      <c r="W69" s="30"/>
      <c r="X69" s="30"/>
      <c r="Y69" s="30"/>
      <c r="Z69" s="30"/>
      <c r="AA69" s="30"/>
      <c r="AB69" s="30"/>
      <c r="AC69" s="30"/>
      <c r="AD69" s="30"/>
      <c r="AE69" s="30"/>
      <c r="AF69" s="30"/>
      <c r="AG69" s="30"/>
      <c r="AH69" s="30"/>
      <c r="AI69" s="30"/>
      <c r="AJ69" s="30"/>
      <c r="AK69" s="30"/>
      <c r="AL69" s="30"/>
      <c r="AM69" s="30"/>
      <c r="AN69" s="30"/>
      <c r="AO69" s="30"/>
      <c r="AP69" s="30"/>
      <c r="AQ69" s="30"/>
      <c r="AR69" s="30"/>
      <c r="AS69" s="30"/>
      <c r="AT69" s="30"/>
      <c r="AU69" s="30"/>
      <c r="AV69" s="30"/>
      <c r="AW69" s="30"/>
    </row>
    <row r="70" spans="1:49" x14ac:dyDescent="0.3">
      <c r="A70" s="30"/>
      <c r="B70" s="30"/>
      <c r="C70" s="30"/>
      <c r="D70" s="30"/>
      <c r="E70" s="30"/>
      <c r="F70" s="31"/>
      <c r="G70" s="30"/>
      <c r="H70" s="30"/>
      <c r="I70" s="30"/>
      <c r="J70" s="30"/>
      <c r="K70" s="30"/>
      <c r="L70" s="30"/>
      <c r="M70" s="30"/>
      <c r="N70" s="30"/>
      <c r="O70" s="30"/>
      <c r="P70" s="30"/>
      <c r="Q70" s="30"/>
      <c r="R70" s="30"/>
      <c r="S70" s="30"/>
      <c r="T70" s="30"/>
      <c r="U70" s="30"/>
      <c r="V70" s="30"/>
      <c r="W70" s="30"/>
      <c r="X70" s="30"/>
      <c r="Y70" s="30"/>
      <c r="Z70" s="30"/>
      <c r="AA70" s="30"/>
      <c r="AB70" s="30"/>
      <c r="AC70" s="30"/>
      <c r="AD70" s="30"/>
      <c r="AE70" s="30"/>
      <c r="AF70" s="30"/>
      <c r="AG70" s="30"/>
      <c r="AH70" s="30"/>
      <c r="AI70" s="30"/>
      <c r="AJ70" s="30"/>
      <c r="AK70" s="30"/>
      <c r="AL70" s="30"/>
      <c r="AM70" s="30"/>
      <c r="AN70" s="30"/>
      <c r="AO70" s="30"/>
      <c r="AP70" s="30"/>
      <c r="AQ70" s="30"/>
      <c r="AR70" s="30"/>
      <c r="AS70" s="30"/>
      <c r="AT70" s="30"/>
      <c r="AU70" s="30"/>
      <c r="AV70" s="30"/>
      <c r="AW70" s="30"/>
    </row>
    <row r="71" spans="1:49" x14ac:dyDescent="0.3">
      <c r="A71" s="30"/>
      <c r="B71" s="30"/>
      <c r="C71" s="30"/>
      <c r="D71" s="30"/>
      <c r="E71" s="30"/>
      <c r="F71" s="31"/>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row>
    <row r="72" spans="1:49" x14ac:dyDescent="0.3">
      <c r="A72" s="30"/>
      <c r="B72" s="30"/>
      <c r="C72" s="30"/>
      <c r="D72" s="30"/>
      <c r="E72" s="30"/>
      <c r="F72" s="31"/>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row>
    <row r="73" spans="1:49" x14ac:dyDescent="0.3">
      <c r="A73" s="30"/>
      <c r="B73" s="30"/>
      <c r="C73" s="30"/>
      <c r="D73" s="30"/>
      <c r="E73" s="30"/>
      <c r="F73" s="31"/>
      <c r="G73" s="30"/>
      <c r="H73" s="30"/>
      <c r="I73" s="30"/>
      <c r="J73" s="30"/>
      <c r="K73" s="30"/>
      <c r="L73" s="30"/>
      <c r="M73" s="30"/>
      <c r="N73" s="30"/>
      <c r="O73" s="30"/>
      <c r="P73" s="30"/>
      <c r="Q73" s="30"/>
      <c r="R73" s="30"/>
      <c r="S73" s="30"/>
      <c r="T73" s="30"/>
      <c r="U73" s="30"/>
      <c r="V73" s="30"/>
      <c r="W73" s="30"/>
      <c r="X73" s="30"/>
      <c r="Y73" s="30"/>
      <c r="Z73" s="30"/>
      <c r="AA73" s="30"/>
      <c r="AB73" s="30"/>
      <c r="AC73" s="30"/>
      <c r="AD73" s="30"/>
      <c r="AE73" s="30"/>
      <c r="AF73" s="30"/>
      <c r="AG73" s="30"/>
      <c r="AH73" s="30"/>
      <c r="AI73" s="30"/>
      <c r="AJ73" s="30"/>
      <c r="AK73" s="30"/>
      <c r="AL73" s="30"/>
      <c r="AM73" s="30"/>
      <c r="AN73" s="30"/>
      <c r="AO73" s="30"/>
      <c r="AP73" s="30"/>
      <c r="AQ73" s="30"/>
      <c r="AR73" s="30"/>
      <c r="AS73" s="30"/>
      <c r="AT73" s="30"/>
      <c r="AU73" s="30"/>
      <c r="AV73" s="30"/>
      <c r="AW73" s="30"/>
    </row>
    <row r="74" spans="1:49" x14ac:dyDescent="0.3">
      <c r="A74" s="30"/>
      <c r="B74" s="30"/>
      <c r="C74" s="30"/>
      <c r="D74" s="30"/>
      <c r="E74" s="30"/>
      <c r="F74" s="31"/>
      <c r="G74" s="30"/>
      <c r="H74" s="30"/>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row>
    <row r="75" spans="1:49" x14ac:dyDescent="0.3">
      <c r="A75" s="30"/>
      <c r="B75" s="30"/>
      <c r="C75" s="30"/>
      <c r="D75" s="30"/>
      <c r="E75" s="30"/>
      <c r="F75" s="31"/>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row>
    <row r="76" spans="1:49" x14ac:dyDescent="0.3">
      <c r="A76" s="30"/>
      <c r="B76" s="30"/>
      <c r="C76" s="30"/>
      <c r="D76" s="30"/>
      <c r="E76" s="30"/>
      <c r="F76" s="31"/>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row>
    <row r="77" spans="1:49" x14ac:dyDescent="0.3">
      <c r="A77" s="30"/>
      <c r="B77" s="30"/>
      <c r="C77" s="30"/>
      <c r="D77" s="30"/>
      <c r="E77" s="30"/>
      <c r="F77" s="31"/>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row>
    <row r="78" spans="1:49" x14ac:dyDescent="0.3">
      <c r="A78" s="30"/>
      <c r="B78" s="30"/>
      <c r="C78" s="30"/>
      <c r="D78" s="30"/>
      <c r="E78" s="30"/>
      <c r="F78" s="31"/>
      <c r="G78" s="30"/>
      <c r="H78" s="30"/>
      <c r="I78" s="30"/>
      <c r="J78" s="30"/>
      <c r="K78" s="30"/>
      <c r="L78" s="30"/>
      <c r="M78" s="30"/>
      <c r="N78" s="30"/>
      <c r="O78" s="30"/>
      <c r="P78" s="30"/>
      <c r="Q78" s="30"/>
      <c r="R78" s="30"/>
      <c r="S78" s="30"/>
      <c r="T78" s="30"/>
      <c r="U78" s="30"/>
      <c r="V78" s="30"/>
      <c r="W78" s="30"/>
      <c r="X78" s="30"/>
      <c r="Y78" s="30"/>
      <c r="Z78" s="30"/>
      <c r="AA78" s="30"/>
      <c r="AB78" s="30"/>
      <c r="AC78" s="30"/>
      <c r="AD78" s="30"/>
      <c r="AE78" s="30"/>
      <c r="AF78" s="30"/>
      <c r="AG78" s="30"/>
      <c r="AH78" s="30"/>
      <c r="AI78" s="30"/>
      <c r="AJ78" s="30"/>
      <c r="AK78" s="30"/>
      <c r="AL78" s="30"/>
      <c r="AM78" s="30"/>
      <c r="AN78" s="30"/>
      <c r="AO78" s="30"/>
      <c r="AP78" s="30"/>
      <c r="AQ78" s="30"/>
      <c r="AR78" s="30"/>
      <c r="AS78" s="30"/>
      <c r="AT78" s="30"/>
      <c r="AU78" s="30"/>
      <c r="AV78" s="30"/>
      <c r="AW78" s="30"/>
    </row>
    <row r="79" spans="1:49" x14ac:dyDescent="0.3">
      <c r="A79" s="30"/>
      <c r="B79" s="30"/>
      <c r="C79" s="30"/>
      <c r="D79" s="30"/>
      <c r="E79" s="30"/>
      <c r="F79" s="31"/>
      <c r="G79" s="30"/>
      <c r="H79" s="30"/>
      <c r="I79" s="30"/>
      <c r="J79" s="30"/>
      <c r="K79" s="30"/>
      <c r="L79" s="30"/>
      <c r="M79" s="30"/>
      <c r="N79" s="30"/>
      <c r="O79" s="30"/>
      <c r="P79" s="30"/>
      <c r="Q79" s="30"/>
      <c r="R79" s="30"/>
      <c r="S79" s="30"/>
      <c r="T79" s="30"/>
      <c r="U79" s="30"/>
      <c r="V79" s="30"/>
      <c r="W79" s="30"/>
      <c r="X79" s="30"/>
      <c r="Y79" s="30"/>
      <c r="Z79" s="30"/>
      <c r="AA79" s="30"/>
      <c r="AB79" s="30"/>
      <c r="AC79" s="30"/>
      <c r="AD79" s="30"/>
      <c r="AE79" s="30"/>
      <c r="AF79" s="30"/>
      <c r="AG79" s="30"/>
      <c r="AH79" s="30"/>
      <c r="AI79" s="30"/>
      <c r="AJ79" s="30"/>
      <c r="AK79" s="30"/>
      <c r="AL79" s="30"/>
      <c r="AM79" s="30"/>
      <c r="AN79" s="30"/>
      <c r="AO79" s="30"/>
      <c r="AP79" s="30"/>
      <c r="AQ79" s="30"/>
      <c r="AR79" s="30"/>
      <c r="AS79" s="30"/>
      <c r="AT79" s="30"/>
      <c r="AU79" s="30"/>
      <c r="AV79" s="30"/>
      <c r="AW79" s="30"/>
    </row>
    <row r="80" spans="1:49" x14ac:dyDescent="0.3">
      <c r="A80" s="30"/>
      <c r="B80" s="30"/>
      <c r="C80" s="30"/>
      <c r="D80" s="30"/>
      <c r="E80" s="30"/>
      <c r="F80" s="31"/>
      <c r="G80" s="30"/>
      <c r="H80" s="30"/>
      <c r="I80" s="30"/>
      <c r="J80" s="30"/>
      <c r="K80" s="30"/>
      <c r="L80" s="30"/>
      <c r="M80" s="30"/>
      <c r="N80" s="30"/>
      <c r="O80" s="30"/>
      <c r="P80" s="30"/>
      <c r="Q80" s="30"/>
      <c r="R80" s="30"/>
      <c r="S80" s="30"/>
      <c r="T80" s="30"/>
      <c r="U80" s="30"/>
      <c r="V80" s="30"/>
      <c r="W80" s="30"/>
      <c r="X80" s="30"/>
      <c r="Y80" s="30"/>
      <c r="Z80" s="30"/>
      <c r="AA80" s="30"/>
      <c r="AB80" s="30"/>
      <c r="AC80" s="30"/>
      <c r="AD80" s="30"/>
      <c r="AE80" s="30"/>
      <c r="AF80" s="30"/>
      <c r="AG80" s="30"/>
      <c r="AH80" s="30"/>
      <c r="AI80" s="30"/>
      <c r="AJ80" s="30"/>
      <c r="AK80" s="30"/>
      <c r="AL80" s="30"/>
      <c r="AM80" s="30"/>
      <c r="AN80" s="30"/>
      <c r="AO80" s="30"/>
      <c r="AP80" s="30"/>
      <c r="AQ80" s="30"/>
      <c r="AR80" s="30"/>
      <c r="AS80" s="30"/>
      <c r="AT80" s="30"/>
      <c r="AU80" s="30"/>
      <c r="AV80" s="30"/>
      <c r="AW80" s="30"/>
    </row>
    <row r="81" spans="1:49" x14ac:dyDescent="0.3">
      <c r="A81" s="30"/>
      <c r="B81" s="30"/>
      <c r="C81" s="30"/>
      <c r="D81" s="30"/>
      <c r="E81" s="30"/>
      <c r="F81" s="31"/>
      <c r="G81" s="30"/>
      <c r="H81" s="30"/>
      <c r="I81" s="30"/>
      <c r="J81" s="30"/>
      <c r="K81" s="30"/>
      <c r="L81" s="30"/>
      <c r="M81" s="30"/>
      <c r="N81" s="30"/>
      <c r="O81" s="30"/>
      <c r="P81" s="30"/>
      <c r="Q81" s="30"/>
      <c r="R81" s="30"/>
      <c r="S81" s="30"/>
      <c r="T81" s="30"/>
      <c r="U81" s="30"/>
      <c r="V81" s="30"/>
      <c r="W81" s="30"/>
      <c r="X81" s="30"/>
      <c r="Y81" s="30"/>
      <c r="Z81" s="30"/>
      <c r="AA81" s="30"/>
      <c r="AB81" s="30"/>
      <c r="AC81" s="30"/>
      <c r="AD81" s="30"/>
      <c r="AE81" s="30"/>
      <c r="AF81" s="30"/>
      <c r="AG81" s="30"/>
      <c r="AH81" s="30"/>
      <c r="AI81" s="30"/>
      <c r="AJ81" s="30"/>
      <c r="AK81" s="30"/>
      <c r="AL81" s="30"/>
      <c r="AM81" s="30"/>
      <c r="AN81" s="30"/>
      <c r="AO81" s="30"/>
      <c r="AP81" s="30"/>
      <c r="AQ81" s="30"/>
      <c r="AR81" s="30"/>
      <c r="AS81" s="30"/>
      <c r="AT81" s="30"/>
      <c r="AU81" s="30"/>
      <c r="AV81" s="30"/>
      <c r="AW81" s="30"/>
    </row>
    <row r="82" spans="1:49" x14ac:dyDescent="0.3">
      <c r="A82" s="30"/>
      <c r="B82" s="30"/>
      <c r="C82" s="30"/>
      <c r="D82" s="30"/>
      <c r="E82" s="30"/>
      <c r="F82" s="31"/>
      <c r="G82" s="30"/>
      <c r="H82" s="30"/>
      <c r="I82" s="30"/>
      <c r="J82" s="30"/>
      <c r="K82" s="30"/>
      <c r="L82" s="30"/>
      <c r="M82" s="30"/>
      <c r="N82" s="30"/>
      <c r="O82" s="30"/>
      <c r="P82" s="30"/>
      <c r="Q82" s="30"/>
      <c r="R82" s="30"/>
      <c r="S82" s="30"/>
      <c r="T82" s="30"/>
      <c r="U82" s="30"/>
      <c r="V82" s="30"/>
      <c r="W82" s="30"/>
      <c r="X82" s="30"/>
      <c r="Y82" s="30"/>
      <c r="Z82" s="30"/>
      <c r="AA82" s="30"/>
      <c r="AB82" s="30"/>
      <c r="AC82" s="30"/>
      <c r="AD82" s="30"/>
      <c r="AE82" s="30"/>
      <c r="AF82" s="30"/>
      <c r="AG82" s="30"/>
      <c r="AH82" s="30"/>
      <c r="AI82" s="30"/>
      <c r="AJ82" s="30"/>
      <c r="AK82" s="30"/>
      <c r="AL82" s="30"/>
      <c r="AM82" s="30"/>
      <c r="AN82" s="30"/>
      <c r="AO82" s="30"/>
      <c r="AP82" s="30"/>
      <c r="AQ82" s="30"/>
      <c r="AR82" s="30"/>
      <c r="AS82" s="30"/>
      <c r="AT82" s="30"/>
      <c r="AU82" s="30"/>
      <c r="AV82" s="30"/>
      <c r="AW82" s="30"/>
    </row>
    <row r="83" spans="1:49" x14ac:dyDescent="0.3">
      <c r="A83" s="30"/>
      <c r="B83" s="30"/>
      <c r="C83" s="30"/>
      <c r="D83" s="30"/>
      <c r="E83" s="30"/>
      <c r="F83" s="31"/>
      <c r="G83" s="30"/>
      <c r="H83" s="30"/>
      <c r="I83" s="30"/>
      <c r="J83" s="30"/>
      <c r="K83" s="30"/>
      <c r="L83" s="30"/>
      <c r="M83" s="30"/>
      <c r="N83" s="30"/>
      <c r="O83" s="30"/>
      <c r="P83" s="30"/>
      <c r="Q83" s="30"/>
      <c r="R83" s="30"/>
      <c r="S83" s="30"/>
      <c r="T83" s="30"/>
      <c r="U83" s="30"/>
      <c r="V83" s="30"/>
      <c r="W83" s="30"/>
      <c r="X83" s="30"/>
      <c r="Y83" s="30"/>
      <c r="Z83" s="30"/>
      <c r="AA83" s="30"/>
      <c r="AB83" s="30"/>
      <c r="AC83" s="30"/>
      <c r="AD83" s="30"/>
      <c r="AE83" s="30"/>
      <c r="AF83" s="30"/>
      <c r="AG83" s="30"/>
      <c r="AH83" s="30"/>
      <c r="AI83" s="30"/>
      <c r="AJ83" s="30"/>
      <c r="AK83" s="30"/>
      <c r="AL83" s="30"/>
      <c r="AM83" s="30"/>
      <c r="AN83" s="30"/>
      <c r="AO83" s="30"/>
      <c r="AP83" s="30"/>
      <c r="AQ83" s="30"/>
      <c r="AR83" s="30"/>
      <c r="AS83" s="30"/>
      <c r="AT83" s="30"/>
      <c r="AU83" s="30"/>
      <c r="AV83" s="30"/>
      <c r="AW83" s="30"/>
    </row>
    <row r="84" spans="1:49" x14ac:dyDescent="0.3">
      <c r="A84" s="30"/>
      <c r="B84" s="30"/>
      <c r="C84" s="30"/>
      <c r="D84" s="30"/>
      <c r="E84" s="30"/>
      <c r="F84" s="31"/>
      <c r="G84" s="30"/>
      <c r="H84" s="30"/>
      <c r="I84" s="30"/>
      <c r="J84" s="30"/>
      <c r="K84" s="30"/>
      <c r="L84" s="30"/>
      <c r="M84" s="30"/>
      <c r="N84" s="30"/>
      <c r="O84" s="30"/>
      <c r="P84" s="30"/>
      <c r="Q84" s="30"/>
      <c r="R84" s="30"/>
      <c r="S84" s="30"/>
      <c r="T84" s="30"/>
      <c r="U84" s="30"/>
      <c r="V84" s="30"/>
      <c r="W84" s="30"/>
      <c r="X84" s="30"/>
      <c r="Y84" s="30"/>
      <c r="Z84" s="30"/>
      <c r="AA84" s="30"/>
      <c r="AB84" s="30"/>
      <c r="AC84" s="30"/>
      <c r="AD84" s="30"/>
      <c r="AE84" s="30"/>
      <c r="AF84" s="30"/>
      <c r="AG84" s="30"/>
      <c r="AH84" s="30"/>
      <c r="AI84" s="30"/>
      <c r="AJ84" s="30"/>
      <c r="AK84" s="30"/>
      <c r="AL84" s="30"/>
      <c r="AM84" s="30"/>
      <c r="AN84" s="30"/>
      <c r="AO84" s="30"/>
      <c r="AP84" s="30"/>
      <c r="AQ84" s="30"/>
      <c r="AR84" s="30"/>
      <c r="AS84" s="30"/>
      <c r="AT84" s="30"/>
      <c r="AU84" s="30"/>
      <c r="AV84" s="30"/>
      <c r="AW84" s="30"/>
    </row>
    <row r="85" spans="1:49" x14ac:dyDescent="0.3">
      <c r="A85" s="30"/>
      <c r="B85" s="30"/>
      <c r="C85" s="30"/>
      <c r="D85" s="30"/>
      <c r="E85" s="30"/>
      <c r="F85" s="31"/>
      <c r="G85" s="30"/>
      <c r="H85" s="30"/>
      <c r="I85" s="30"/>
      <c r="J85" s="30"/>
      <c r="K85" s="30"/>
      <c r="L85" s="30"/>
      <c r="M85" s="30"/>
      <c r="N85" s="30"/>
      <c r="O85" s="30"/>
      <c r="P85" s="30"/>
      <c r="Q85" s="30"/>
      <c r="R85" s="30"/>
      <c r="S85" s="30"/>
      <c r="T85" s="30"/>
      <c r="U85" s="30"/>
      <c r="V85" s="30"/>
      <c r="W85" s="30"/>
      <c r="X85" s="30"/>
      <c r="Y85" s="30"/>
      <c r="Z85" s="30"/>
      <c r="AA85" s="30"/>
      <c r="AB85" s="30"/>
      <c r="AC85" s="30"/>
      <c r="AD85" s="30"/>
      <c r="AE85" s="30"/>
      <c r="AF85" s="30"/>
      <c r="AG85" s="30"/>
      <c r="AH85" s="30"/>
      <c r="AI85" s="30"/>
      <c r="AJ85" s="30"/>
      <c r="AK85" s="30"/>
      <c r="AL85" s="30"/>
      <c r="AM85" s="30"/>
      <c r="AN85" s="30"/>
      <c r="AO85" s="30"/>
      <c r="AP85" s="30"/>
      <c r="AQ85" s="30"/>
      <c r="AR85" s="30"/>
      <c r="AS85" s="30"/>
      <c r="AT85" s="30"/>
      <c r="AU85" s="30"/>
      <c r="AV85" s="30"/>
      <c r="AW85" s="30"/>
    </row>
    <row r="86" spans="1:49" x14ac:dyDescent="0.3">
      <c r="A86" s="30"/>
      <c r="B86" s="30"/>
      <c r="C86" s="30"/>
      <c r="D86" s="30"/>
      <c r="E86" s="30"/>
      <c r="F86" s="31"/>
      <c r="G86" s="30"/>
      <c r="H86" s="30"/>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0"/>
      <c r="AS86" s="30"/>
      <c r="AT86" s="30"/>
      <c r="AU86" s="30"/>
      <c r="AV86" s="30"/>
      <c r="AW86" s="30"/>
    </row>
    <row r="87" spans="1:49" x14ac:dyDescent="0.3">
      <c r="A87" s="30"/>
      <c r="B87" s="30"/>
      <c r="C87" s="30"/>
      <c r="D87" s="30"/>
      <c r="E87" s="30"/>
      <c r="F87" s="31"/>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row>
    <row r="88" spans="1:49" x14ac:dyDescent="0.3">
      <c r="A88" s="30"/>
      <c r="B88" s="30"/>
      <c r="C88" s="30"/>
      <c r="D88" s="30"/>
      <c r="E88" s="30"/>
      <c r="F88" s="31"/>
      <c r="G88" s="30"/>
      <c r="H88" s="30"/>
      <c r="I88" s="30"/>
      <c r="J88" s="30"/>
      <c r="K88" s="30"/>
      <c r="L88" s="30"/>
      <c r="M88" s="30"/>
      <c r="N88" s="30"/>
      <c r="O88" s="30"/>
      <c r="P88" s="30"/>
      <c r="Q88" s="30"/>
      <c r="R88" s="30"/>
      <c r="S88" s="30"/>
      <c r="T88" s="30"/>
      <c r="U88" s="30"/>
      <c r="V88" s="30"/>
      <c r="W88" s="30"/>
      <c r="X88" s="30"/>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row>
    <row r="89" spans="1:49" x14ac:dyDescent="0.3">
      <c r="A89" s="30"/>
      <c r="B89" s="30"/>
      <c r="C89" s="30"/>
      <c r="D89" s="30"/>
      <c r="E89" s="30"/>
      <c r="F89" s="31"/>
      <c r="G89" s="30"/>
      <c r="H89" s="30"/>
      <c r="I89" s="30"/>
      <c r="J89" s="30"/>
      <c r="K89" s="30"/>
      <c r="L89" s="30"/>
      <c r="M89" s="30"/>
      <c r="N89" s="30"/>
      <c r="O89" s="30"/>
      <c r="P89" s="30"/>
      <c r="Q89" s="30"/>
      <c r="R89" s="30"/>
      <c r="S89" s="30"/>
      <c r="T89" s="30"/>
      <c r="U89" s="30"/>
      <c r="V89" s="30"/>
      <c r="W89" s="30"/>
      <c r="X89" s="30"/>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row>
    <row r="90" spans="1:49" x14ac:dyDescent="0.3">
      <c r="A90" s="30"/>
      <c r="B90" s="30"/>
      <c r="C90" s="30"/>
      <c r="D90" s="30"/>
      <c r="E90" s="30"/>
      <c r="F90" s="31"/>
      <c r="G90" s="30"/>
      <c r="H90" s="30"/>
      <c r="I90" s="30"/>
      <c r="J90" s="30"/>
      <c r="K90" s="30"/>
      <c r="L90" s="30"/>
      <c r="M90" s="30"/>
      <c r="N90" s="30"/>
      <c r="O90" s="30"/>
      <c r="P90" s="30"/>
      <c r="Q90" s="30"/>
      <c r="R90" s="30"/>
      <c r="S90" s="30"/>
      <c r="T90" s="30"/>
      <c r="U90" s="30"/>
      <c r="V90" s="30"/>
      <c r="W90" s="30"/>
      <c r="X90" s="30"/>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row>
    <row r="91" spans="1:49" x14ac:dyDescent="0.3">
      <c r="A91" s="30"/>
      <c r="B91" s="30"/>
      <c r="C91" s="30"/>
      <c r="D91" s="30"/>
      <c r="E91" s="30"/>
      <c r="F91" s="31"/>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row>
    <row r="92" spans="1:49" x14ac:dyDescent="0.3">
      <c r="A92" s="30"/>
      <c r="B92" s="30"/>
      <c r="C92" s="30"/>
      <c r="D92" s="30"/>
      <c r="E92" s="30"/>
      <c r="F92" s="31"/>
      <c r="G92" s="30"/>
      <c r="H92" s="30"/>
      <c r="I92" s="30"/>
      <c r="J92" s="30"/>
      <c r="K92" s="30"/>
      <c r="L92" s="30"/>
      <c r="M92" s="30"/>
      <c r="N92" s="30"/>
      <c r="O92" s="30"/>
      <c r="P92" s="30"/>
      <c r="Q92" s="30"/>
      <c r="R92" s="30"/>
      <c r="S92" s="30"/>
      <c r="T92" s="30"/>
      <c r="U92" s="30"/>
      <c r="V92" s="30"/>
      <c r="W92" s="30"/>
      <c r="X92" s="30"/>
      <c r="Y92" s="30"/>
      <c r="Z92" s="30"/>
      <c r="AA92" s="30"/>
      <c r="AB92" s="30"/>
      <c r="AC92" s="30"/>
      <c r="AD92" s="30"/>
      <c r="AE92" s="30"/>
      <c r="AF92" s="30"/>
      <c r="AG92" s="30"/>
      <c r="AH92" s="30"/>
      <c r="AI92" s="30"/>
      <c r="AJ92" s="30"/>
      <c r="AK92" s="30"/>
      <c r="AL92" s="30"/>
      <c r="AM92" s="30"/>
      <c r="AN92" s="30"/>
      <c r="AO92" s="30"/>
      <c r="AP92" s="30"/>
      <c r="AQ92" s="30"/>
      <c r="AR92" s="30"/>
      <c r="AS92" s="30"/>
      <c r="AT92" s="30"/>
      <c r="AU92" s="30"/>
      <c r="AV92" s="30"/>
      <c r="AW92" s="30"/>
    </row>
    <row r="93" spans="1:49" x14ac:dyDescent="0.3">
      <c r="A93" s="30"/>
      <c r="B93" s="30"/>
      <c r="C93" s="30"/>
      <c r="D93" s="30"/>
      <c r="E93" s="30"/>
      <c r="F93" s="31"/>
      <c r="G93" s="30"/>
      <c r="H93" s="30"/>
      <c r="I93" s="30"/>
      <c r="J93" s="30"/>
      <c r="K93" s="30"/>
      <c r="L93" s="30"/>
      <c r="M93" s="30"/>
      <c r="N93" s="30"/>
      <c r="O93" s="30"/>
      <c r="P93" s="30"/>
      <c r="Q93" s="30"/>
      <c r="R93" s="30"/>
      <c r="S93" s="30"/>
      <c r="T93" s="30"/>
      <c r="U93" s="30"/>
      <c r="V93" s="30"/>
      <c r="W93" s="30"/>
      <c r="X93" s="30"/>
      <c r="Y93" s="30"/>
      <c r="Z93" s="30"/>
      <c r="AA93" s="30"/>
      <c r="AB93" s="30"/>
      <c r="AC93" s="30"/>
      <c r="AD93" s="30"/>
      <c r="AE93" s="30"/>
      <c r="AF93" s="30"/>
      <c r="AG93" s="30"/>
      <c r="AH93" s="30"/>
      <c r="AI93" s="30"/>
      <c r="AJ93" s="30"/>
      <c r="AK93" s="30"/>
      <c r="AL93" s="30"/>
      <c r="AM93" s="30"/>
      <c r="AN93" s="30"/>
      <c r="AO93" s="30"/>
      <c r="AP93" s="30"/>
      <c r="AQ93" s="30"/>
      <c r="AR93" s="30"/>
      <c r="AS93" s="30"/>
      <c r="AT93" s="30"/>
      <c r="AU93" s="30"/>
      <c r="AV93" s="30"/>
      <c r="AW93" s="30"/>
    </row>
    <row r="94" spans="1:49" x14ac:dyDescent="0.3">
      <c r="A94" s="30"/>
      <c r="B94" s="30"/>
      <c r="C94" s="30"/>
      <c r="D94" s="30"/>
      <c r="E94" s="30"/>
      <c r="F94" s="31"/>
      <c r="G94" s="30"/>
      <c r="H94" s="30"/>
      <c r="I94" s="30"/>
      <c r="J94" s="30"/>
      <c r="K94" s="30"/>
      <c r="L94" s="30"/>
      <c r="M94" s="30"/>
      <c r="N94" s="30"/>
      <c r="O94" s="30"/>
      <c r="P94" s="30"/>
      <c r="Q94" s="30"/>
      <c r="R94" s="30"/>
      <c r="S94" s="30"/>
      <c r="T94" s="30"/>
      <c r="U94" s="30"/>
      <c r="V94" s="30"/>
      <c r="W94" s="30"/>
      <c r="X94" s="30"/>
      <c r="Y94" s="30"/>
      <c r="Z94" s="30"/>
      <c r="AA94" s="30"/>
      <c r="AB94" s="30"/>
      <c r="AC94" s="30"/>
      <c r="AD94" s="30"/>
      <c r="AE94" s="30"/>
      <c r="AF94" s="30"/>
      <c r="AG94" s="30"/>
      <c r="AH94" s="30"/>
      <c r="AI94" s="30"/>
      <c r="AJ94" s="30"/>
      <c r="AK94" s="30"/>
      <c r="AL94" s="30"/>
      <c r="AM94" s="30"/>
      <c r="AN94" s="30"/>
      <c r="AO94" s="30"/>
      <c r="AP94" s="30"/>
      <c r="AQ94" s="30"/>
      <c r="AR94" s="30"/>
      <c r="AS94" s="30"/>
      <c r="AT94" s="30"/>
      <c r="AU94" s="30"/>
      <c r="AV94" s="30"/>
      <c r="AW94" s="30"/>
    </row>
    <row r="95" spans="1:49" x14ac:dyDescent="0.3">
      <c r="A95" s="30"/>
      <c r="B95" s="30"/>
      <c r="C95" s="30"/>
      <c r="D95" s="30"/>
      <c r="E95" s="30"/>
      <c r="F95" s="31"/>
      <c r="G95" s="30"/>
      <c r="H95" s="30"/>
      <c r="I95" s="30"/>
      <c r="J95" s="30"/>
      <c r="K95" s="30"/>
      <c r="L95" s="30"/>
      <c r="M95" s="30"/>
      <c r="N95" s="30"/>
      <c r="O95" s="30"/>
      <c r="P95" s="30"/>
      <c r="Q95" s="30"/>
      <c r="R95" s="30"/>
      <c r="S95" s="30"/>
      <c r="T95" s="30"/>
      <c r="U95" s="30"/>
      <c r="V95" s="30"/>
      <c r="W95" s="30"/>
      <c r="X95" s="30"/>
      <c r="Y95" s="30"/>
      <c r="Z95" s="30"/>
      <c r="AA95" s="30"/>
      <c r="AB95" s="30"/>
      <c r="AC95" s="30"/>
      <c r="AD95" s="30"/>
      <c r="AE95" s="30"/>
      <c r="AF95" s="30"/>
      <c r="AG95" s="30"/>
      <c r="AH95" s="30"/>
      <c r="AI95" s="30"/>
      <c r="AJ95" s="30"/>
      <c r="AK95" s="30"/>
      <c r="AL95" s="30"/>
      <c r="AM95" s="30"/>
      <c r="AN95" s="30"/>
      <c r="AO95" s="30"/>
      <c r="AP95" s="30"/>
      <c r="AQ95" s="30"/>
      <c r="AR95" s="30"/>
      <c r="AS95" s="30"/>
      <c r="AT95" s="30"/>
      <c r="AU95" s="30"/>
      <c r="AV95" s="30"/>
      <c r="AW95" s="30"/>
    </row>
    <row r="96" spans="1:49" x14ac:dyDescent="0.3">
      <c r="A96" s="30"/>
      <c r="B96" s="30"/>
      <c r="C96" s="30"/>
      <c r="D96" s="30"/>
      <c r="E96" s="30"/>
      <c r="F96" s="31"/>
      <c r="G96" s="30"/>
      <c r="H96" s="30"/>
      <c r="I96" s="30"/>
      <c r="J96" s="30"/>
      <c r="K96" s="30"/>
      <c r="L96" s="30"/>
      <c r="M96" s="30"/>
      <c r="N96" s="30"/>
      <c r="O96" s="30"/>
      <c r="P96" s="30"/>
      <c r="Q96" s="30"/>
      <c r="R96" s="30"/>
      <c r="S96" s="30"/>
      <c r="T96" s="30"/>
      <c r="U96" s="30"/>
      <c r="V96" s="30"/>
      <c r="W96" s="30"/>
      <c r="X96" s="30"/>
      <c r="Y96" s="30"/>
      <c r="Z96" s="30"/>
      <c r="AA96" s="30"/>
      <c r="AB96" s="30"/>
      <c r="AC96" s="30"/>
      <c r="AD96" s="30"/>
      <c r="AE96" s="30"/>
      <c r="AF96" s="30"/>
      <c r="AG96" s="30"/>
      <c r="AH96" s="30"/>
      <c r="AI96" s="30"/>
      <c r="AJ96" s="30"/>
      <c r="AK96" s="30"/>
      <c r="AL96" s="30"/>
      <c r="AM96" s="30"/>
      <c r="AN96" s="30"/>
      <c r="AO96" s="30"/>
      <c r="AP96" s="30"/>
      <c r="AQ96" s="30"/>
      <c r="AR96" s="30"/>
      <c r="AS96" s="30"/>
      <c r="AT96" s="30"/>
      <c r="AU96" s="30"/>
      <c r="AV96" s="30"/>
      <c r="AW96" s="30"/>
    </row>
    <row r="97" spans="1:49" x14ac:dyDescent="0.3">
      <c r="A97" s="30"/>
      <c r="B97" s="30"/>
      <c r="C97" s="30"/>
      <c r="D97" s="30"/>
      <c r="E97" s="30"/>
      <c r="F97" s="31"/>
      <c r="G97" s="30"/>
      <c r="H97" s="30"/>
      <c r="I97" s="30"/>
      <c r="J97" s="30"/>
      <c r="K97" s="30"/>
      <c r="L97" s="30"/>
      <c r="M97" s="30"/>
      <c r="N97" s="30"/>
      <c r="O97" s="30"/>
      <c r="P97" s="30"/>
      <c r="Q97" s="30"/>
      <c r="R97" s="30"/>
      <c r="S97" s="30"/>
      <c r="T97" s="30"/>
      <c r="U97" s="30"/>
      <c r="V97" s="30"/>
      <c r="W97" s="30"/>
      <c r="X97" s="30"/>
      <c r="Y97" s="30"/>
      <c r="Z97" s="30"/>
      <c r="AA97" s="30"/>
      <c r="AB97" s="30"/>
      <c r="AC97" s="30"/>
      <c r="AD97" s="30"/>
      <c r="AE97" s="30"/>
      <c r="AF97" s="30"/>
      <c r="AG97" s="30"/>
      <c r="AH97" s="30"/>
      <c r="AI97" s="30"/>
      <c r="AJ97" s="30"/>
      <c r="AK97" s="30"/>
      <c r="AL97" s="30"/>
      <c r="AM97" s="30"/>
      <c r="AN97" s="30"/>
      <c r="AO97" s="30"/>
      <c r="AP97" s="30"/>
      <c r="AQ97" s="30"/>
      <c r="AR97" s="30"/>
      <c r="AS97" s="30"/>
      <c r="AT97" s="30"/>
      <c r="AU97" s="30"/>
      <c r="AV97" s="30"/>
      <c r="AW97" s="30"/>
    </row>
    <row r="98" spans="1:49" x14ac:dyDescent="0.3">
      <c r="A98" s="30"/>
      <c r="B98" s="30"/>
      <c r="C98" s="30"/>
      <c r="D98" s="30"/>
      <c r="E98" s="30"/>
      <c r="F98" s="31"/>
      <c r="G98" s="30"/>
      <c r="H98" s="30"/>
      <c r="I98" s="30"/>
      <c r="J98" s="30"/>
      <c r="K98" s="30"/>
      <c r="L98" s="30"/>
      <c r="M98" s="30"/>
      <c r="N98" s="30"/>
      <c r="O98" s="30"/>
      <c r="P98" s="30"/>
      <c r="Q98" s="30"/>
      <c r="R98" s="30"/>
      <c r="S98" s="30"/>
      <c r="T98" s="30"/>
      <c r="U98" s="30"/>
      <c r="V98" s="30"/>
      <c r="W98" s="30"/>
      <c r="X98" s="30"/>
      <c r="Y98" s="30"/>
      <c r="Z98" s="30"/>
      <c r="AA98" s="30"/>
      <c r="AB98" s="30"/>
      <c r="AC98" s="30"/>
      <c r="AD98" s="30"/>
      <c r="AE98" s="30"/>
      <c r="AF98" s="30"/>
      <c r="AG98" s="30"/>
      <c r="AH98" s="30"/>
      <c r="AI98" s="30"/>
      <c r="AJ98" s="30"/>
      <c r="AK98" s="30"/>
      <c r="AL98" s="30"/>
      <c r="AM98" s="30"/>
      <c r="AN98" s="30"/>
      <c r="AO98" s="30"/>
      <c r="AP98" s="30"/>
      <c r="AQ98" s="30"/>
      <c r="AR98" s="30"/>
      <c r="AS98" s="30"/>
      <c r="AT98" s="30"/>
      <c r="AU98" s="30"/>
      <c r="AV98" s="30"/>
      <c r="AW98" s="30"/>
    </row>
    <row r="99" spans="1:49" x14ac:dyDescent="0.3">
      <c r="A99" s="30"/>
      <c r="B99" s="30"/>
      <c r="C99" s="30"/>
      <c r="D99" s="30"/>
      <c r="E99" s="30"/>
      <c r="F99" s="31"/>
      <c r="G99" s="30"/>
      <c r="H99" s="30"/>
      <c r="I99" s="30"/>
      <c r="J99" s="30"/>
      <c r="K99" s="30"/>
      <c r="L99" s="30"/>
      <c r="M99" s="30"/>
      <c r="N99" s="30"/>
      <c r="O99" s="30"/>
      <c r="P99" s="30"/>
      <c r="Q99" s="30"/>
      <c r="R99" s="30"/>
      <c r="S99" s="30"/>
      <c r="T99" s="30"/>
      <c r="U99" s="30"/>
      <c r="V99" s="30"/>
      <c r="W99" s="30"/>
      <c r="X99" s="30"/>
      <c r="Y99" s="30"/>
      <c r="Z99" s="30"/>
      <c r="AA99" s="30"/>
      <c r="AB99" s="30"/>
      <c r="AC99" s="30"/>
      <c r="AD99" s="30"/>
      <c r="AE99" s="30"/>
      <c r="AF99" s="30"/>
      <c r="AG99" s="30"/>
      <c r="AH99" s="30"/>
      <c r="AI99" s="30"/>
      <c r="AJ99" s="30"/>
      <c r="AK99" s="30"/>
      <c r="AL99" s="30"/>
      <c r="AM99" s="30"/>
      <c r="AN99" s="30"/>
      <c r="AO99" s="30"/>
      <c r="AP99" s="30"/>
      <c r="AQ99" s="30"/>
      <c r="AR99" s="30"/>
      <c r="AS99" s="30"/>
      <c r="AT99" s="30"/>
      <c r="AU99" s="30"/>
      <c r="AV99" s="30"/>
      <c r="AW99" s="30"/>
    </row>
    <row r="100" spans="1:49" x14ac:dyDescent="0.3">
      <c r="A100" s="30"/>
      <c r="B100" s="30"/>
      <c r="C100" s="30"/>
      <c r="D100" s="30"/>
      <c r="E100" s="30"/>
      <c r="F100" s="31"/>
      <c r="G100" s="30"/>
      <c r="H100" s="30"/>
      <c r="I100" s="30"/>
      <c r="J100" s="30"/>
      <c r="K100" s="30"/>
      <c r="L100" s="30"/>
      <c r="M100" s="30"/>
      <c r="N100" s="30"/>
      <c r="O100" s="30"/>
      <c r="P100" s="30"/>
      <c r="Q100" s="30"/>
      <c r="R100" s="30"/>
      <c r="S100" s="30"/>
      <c r="T100" s="30"/>
      <c r="U100" s="30"/>
      <c r="V100" s="30"/>
      <c r="W100" s="30"/>
      <c r="X100" s="30"/>
      <c r="Y100" s="30"/>
      <c r="Z100" s="30"/>
      <c r="AA100" s="30"/>
      <c r="AB100" s="30"/>
      <c r="AC100" s="30"/>
      <c r="AD100" s="30"/>
      <c r="AE100" s="30"/>
      <c r="AF100" s="30"/>
      <c r="AG100" s="30"/>
      <c r="AH100" s="30"/>
      <c r="AI100" s="30"/>
      <c r="AJ100" s="30"/>
      <c r="AK100" s="30"/>
      <c r="AL100" s="30"/>
      <c r="AM100" s="30"/>
      <c r="AN100" s="30"/>
      <c r="AO100" s="30"/>
      <c r="AP100" s="30"/>
      <c r="AQ100" s="30"/>
      <c r="AR100" s="30"/>
      <c r="AS100" s="30"/>
      <c r="AT100" s="30"/>
      <c r="AU100" s="30"/>
      <c r="AV100" s="30"/>
      <c r="AW100" s="30"/>
    </row>
    <row r="101" spans="1:49" x14ac:dyDescent="0.3">
      <c r="A101" s="30"/>
      <c r="B101" s="30"/>
      <c r="C101" s="30"/>
      <c r="D101" s="30"/>
      <c r="E101" s="30"/>
      <c r="F101" s="31"/>
      <c r="G101" s="30"/>
      <c r="H101" s="30"/>
      <c r="I101" s="30"/>
      <c r="J101" s="30"/>
      <c r="K101" s="30"/>
      <c r="L101" s="30"/>
      <c r="M101" s="30"/>
      <c r="N101" s="30"/>
      <c r="O101" s="30"/>
      <c r="P101" s="30"/>
      <c r="Q101" s="30"/>
      <c r="R101" s="30"/>
      <c r="S101" s="30"/>
      <c r="T101" s="30"/>
      <c r="U101" s="30"/>
      <c r="V101" s="30"/>
      <c r="W101" s="30"/>
      <c r="X101" s="30"/>
      <c r="Y101" s="30"/>
      <c r="Z101" s="30"/>
      <c r="AA101" s="30"/>
      <c r="AB101" s="30"/>
      <c r="AC101" s="30"/>
      <c r="AD101" s="30"/>
      <c r="AE101" s="30"/>
      <c r="AF101" s="30"/>
      <c r="AG101" s="30"/>
      <c r="AH101" s="30"/>
      <c r="AI101" s="30"/>
      <c r="AJ101" s="30"/>
      <c r="AK101" s="30"/>
      <c r="AL101" s="30"/>
      <c r="AM101" s="30"/>
      <c r="AN101" s="30"/>
      <c r="AO101" s="30"/>
      <c r="AP101" s="30"/>
      <c r="AQ101" s="30"/>
      <c r="AR101" s="30"/>
      <c r="AS101" s="30"/>
      <c r="AT101" s="30"/>
      <c r="AU101" s="30"/>
      <c r="AV101" s="30"/>
      <c r="AW101" s="30"/>
    </row>
    <row r="102" spans="1:49" x14ac:dyDescent="0.3">
      <c r="A102" s="30"/>
      <c r="B102" s="30"/>
      <c r="C102" s="30"/>
      <c r="D102" s="30"/>
      <c r="E102" s="30"/>
      <c r="F102" s="31"/>
      <c r="G102" s="30"/>
      <c r="H102" s="30"/>
      <c r="I102" s="30"/>
      <c r="J102" s="30"/>
      <c r="K102" s="30"/>
      <c r="L102" s="30"/>
      <c r="M102" s="30"/>
      <c r="N102" s="30"/>
      <c r="O102" s="30"/>
      <c r="P102" s="30"/>
      <c r="Q102" s="30"/>
      <c r="R102" s="30"/>
      <c r="S102" s="30"/>
      <c r="T102" s="30"/>
      <c r="U102" s="30"/>
      <c r="V102" s="30"/>
      <c r="W102" s="30"/>
      <c r="X102" s="30"/>
      <c r="Y102" s="30"/>
      <c r="Z102" s="30"/>
      <c r="AA102" s="30"/>
      <c r="AB102" s="30"/>
      <c r="AC102" s="30"/>
      <c r="AD102" s="30"/>
      <c r="AE102" s="30"/>
      <c r="AF102" s="30"/>
      <c r="AG102" s="30"/>
      <c r="AH102" s="30"/>
      <c r="AI102" s="30"/>
      <c r="AJ102" s="30"/>
      <c r="AK102" s="30"/>
      <c r="AL102" s="30"/>
      <c r="AM102" s="30"/>
      <c r="AN102" s="30"/>
      <c r="AO102" s="30"/>
      <c r="AP102" s="30"/>
      <c r="AQ102" s="30"/>
      <c r="AR102" s="30"/>
      <c r="AS102" s="30"/>
      <c r="AT102" s="30"/>
      <c r="AU102" s="30"/>
      <c r="AV102" s="30"/>
      <c r="AW102" s="30"/>
    </row>
    <row r="103" spans="1:49" x14ac:dyDescent="0.3">
      <c r="A103" s="30"/>
      <c r="B103" s="30"/>
      <c r="C103" s="30"/>
      <c r="D103" s="30"/>
      <c r="E103" s="30"/>
      <c r="F103" s="31"/>
      <c r="G103" s="30"/>
      <c r="H103" s="30"/>
      <c r="I103" s="30"/>
      <c r="J103" s="30"/>
      <c r="K103" s="30"/>
      <c r="L103" s="30"/>
      <c r="M103" s="30"/>
      <c r="N103" s="30"/>
      <c r="O103" s="30"/>
      <c r="P103" s="30"/>
      <c r="Q103" s="30"/>
      <c r="R103" s="30"/>
      <c r="S103" s="30"/>
      <c r="T103" s="30"/>
      <c r="U103" s="30"/>
      <c r="V103" s="30"/>
      <c r="W103" s="30"/>
      <c r="X103" s="30"/>
      <c r="Y103" s="30"/>
      <c r="Z103" s="30"/>
      <c r="AA103" s="30"/>
      <c r="AB103" s="30"/>
      <c r="AC103" s="30"/>
      <c r="AD103" s="30"/>
      <c r="AE103" s="30"/>
      <c r="AF103" s="30"/>
      <c r="AG103" s="30"/>
      <c r="AH103" s="30"/>
      <c r="AI103" s="30"/>
      <c r="AJ103" s="30"/>
      <c r="AK103" s="30"/>
      <c r="AL103" s="30"/>
      <c r="AM103" s="30"/>
      <c r="AN103" s="30"/>
      <c r="AO103" s="30"/>
      <c r="AP103" s="30"/>
      <c r="AQ103" s="30"/>
      <c r="AR103" s="30"/>
      <c r="AS103" s="30"/>
      <c r="AT103" s="30"/>
      <c r="AU103" s="30"/>
      <c r="AV103" s="30"/>
      <c r="AW103" s="30"/>
    </row>
    <row r="104" spans="1:49" x14ac:dyDescent="0.3">
      <c r="A104" s="30"/>
      <c r="B104" s="30"/>
      <c r="C104" s="30"/>
      <c r="D104" s="30"/>
      <c r="E104" s="30"/>
      <c r="F104" s="31"/>
      <c r="G104" s="30"/>
      <c r="H104" s="30"/>
      <c r="I104" s="30"/>
      <c r="J104" s="30"/>
      <c r="K104" s="30"/>
      <c r="L104" s="30"/>
      <c r="M104" s="30"/>
      <c r="N104" s="30"/>
      <c r="O104" s="30"/>
      <c r="P104" s="30"/>
      <c r="Q104" s="30"/>
      <c r="R104" s="30"/>
      <c r="S104" s="30"/>
      <c r="T104" s="30"/>
      <c r="U104" s="30"/>
      <c r="V104" s="30"/>
      <c r="W104" s="30"/>
      <c r="X104" s="30"/>
      <c r="Y104" s="30"/>
      <c r="Z104" s="30"/>
      <c r="AA104" s="30"/>
      <c r="AB104" s="30"/>
      <c r="AC104" s="30"/>
      <c r="AD104" s="30"/>
      <c r="AE104" s="30"/>
      <c r="AF104" s="30"/>
      <c r="AG104" s="30"/>
      <c r="AH104" s="30"/>
      <c r="AI104" s="30"/>
      <c r="AJ104" s="30"/>
      <c r="AK104" s="30"/>
      <c r="AL104" s="30"/>
      <c r="AM104" s="30"/>
      <c r="AN104" s="30"/>
      <c r="AO104" s="30"/>
      <c r="AP104" s="30"/>
      <c r="AQ104" s="30"/>
      <c r="AR104" s="30"/>
      <c r="AS104" s="30"/>
      <c r="AT104" s="30"/>
      <c r="AU104" s="30"/>
      <c r="AV104" s="30"/>
      <c r="AW104" s="30"/>
    </row>
    <row r="105" spans="1:49" x14ac:dyDescent="0.3">
      <c r="A105" s="30"/>
      <c r="B105" s="30"/>
      <c r="C105" s="30"/>
      <c r="D105" s="30"/>
      <c r="E105" s="30"/>
      <c r="F105" s="31"/>
      <c r="G105" s="30"/>
      <c r="H105" s="30"/>
      <c r="I105" s="30"/>
      <c r="J105" s="30"/>
      <c r="K105" s="30"/>
      <c r="L105" s="30"/>
      <c r="M105" s="30"/>
      <c r="N105" s="30"/>
      <c r="O105" s="30"/>
      <c r="P105" s="30"/>
      <c r="Q105" s="30"/>
      <c r="R105" s="30"/>
      <c r="S105" s="30"/>
      <c r="T105" s="30"/>
      <c r="U105" s="30"/>
      <c r="V105" s="30"/>
      <c r="W105" s="30"/>
      <c r="X105" s="30"/>
      <c r="Y105" s="30"/>
      <c r="Z105" s="30"/>
      <c r="AA105" s="30"/>
      <c r="AB105" s="30"/>
      <c r="AC105" s="30"/>
      <c r="AD105" s="30"/>
      <c r="AE105" s="30"/>
      <c r="AF105" s="30"/>
      <c r="AG105" s="30"/>
      <c r="AH105" s="30"/>
      <c r="AI105" s="30"/>
      <c r="AJ105" s="30"/>
      <c r="AK105" s="30"/>
      <c r="AL105" s="30"/>
      <c r="AM105" s="30"/>
      <c r="AN105" s="30"/>
      <c r="AO105" s="30"/>
      <c r="AP105" s="30"/>
      <c r="AQ105" s="30"/>
      <c r="AR105" s="30"/>
      <c r="AS105" s="30"/>
      <c r="AT105" s="30"/>
      <c r="AU105" s="30"/>
      <c r="AV105" s="30"/>
      <c r="AW105" s="30"/>
    </row>
    <row r="106" spans="1:49" x14ac:dyDescent="0.3">
      <c r="A106" s="30"/>
      <c r="B106" s="30"/>
      <c r="C106" s="30"/>
      <c r="D106" s="30"/>
      <c r="E106" s="30"/>
      <c r="F106" s="31"/>
      <c r="G106" s="30"/>
      <c r="H106" s="30"/>
      <c r="I106" s="30"/>
      <c r="J106" s="30"/>
      <c r="K106" s="30"/>
      <c r="L106" s="30"/>
      <c r="M106" s="30"/>
      <c r="N106" s="30"/>
      <c r="O106" s="30"/>
      <c r="P106" s="30"/>
      <c r="Q106" s="30"/>
      <c r="R106" s="30"/>
      <c r="S106" s="30"/>
      <c r="T106" s="30"/>
      <c r="U106" s="30"/>
      <c r="V106" s="30"/>
      <c r="W106" s="30"/>
      <c r="X106" s="30"/>
      <c r="Y106" s="30"/>
      <c r="Z106" s="30"/>
      <c r="AA106" s="30"/>
      <c r="AB106" s="30"/>
      <c r="AC106" s="30"/>
      <c r="AD106" s="30"/>
      <c r="AE106" s="30"/>
      <c r="AF106" s="30"/>
      <c r="AG106" s="30"/>
      <c r="AH106" s="30"/>
      <c r="AI106" s="30"/>
      <c r="AJ106" s="30"/>
      <c r="AK106" s="30"/>
      <c r="AL106" s="30"/>
      <c r="AM106" s="30"/>
      <c r="AN106" s="30"/>
      <c r="AO106" s="30"/>
      <c r="AP106" s="30"/>
      <c r="AQ106" s="30"/>
      <c r="AR106" s="30"/>
      <c r="AS106" s="30"/>
      <c r="AT106" s="30"/>
      <c r="AU106" s="30"/>
      <c r="AV106" s="30"/>
      <c r="AW106" s="30"/>
    </row>
    <row r="107" spans="1:49" x14ac:dyDescent="0.3">
      <c r="A107" s="30"/>
      <c r="B107" s="30"/>
      <c r="C107" s="30"/>
      <c r="D107" s="30"/>
      <c r="E107" s="30"/>
      <c r="F107" s="31"/>
      <c r="G107" s="30"/>
      <c r="H107" s="30"/>
      <c r="I107" s="30"/>
      <c r="J107" s="30"/>
      <c r="K107" s="30"/>
      <c r="L107" s="30"/>
      <c r="M107" s="30"/>
      <c r="N107" s="30"/>
      <c r="O107" s="30"/>
      <c r="P107" s="30"/>
      <c r="Q107" s="30"/>
      <c r="R107" s="30"/>
      <c r="S107" s="30"/>
      <c r="T107" s="30"/>
      <c r="U107" s="30"/>
      <c r="V107" s="30"/>
      <c r="W107" s="30"/>
      <c r="X107" s="30"/>
      <c r="Y107" s="30"/>
      <c r="Z107" s="30"/>
      <c r="AA107" s="30"/>
      <c r="AB107" s="30"/>
      <c r="AC107" s="30"/>
      <c r="AD107" s="30"/>
      <c r="AE107" s="30"/>
      <c r="AF107" s="30"/>
      <c r="AG107" s="30"/>
      <c r="AH107" s="30"/>
      <c r="AI107" s="30"/>
      <c r="AJ107" s="30"/>
      <c r="AK107" s="30"/>
      <c r="AL107" s="30"/>
      <c r="AM107" s="30"/>
      <c r="AN107" s="30"/>
      <c r="AO107" s="30"/>
      <c r="AP107" s="30"/>
      <c r="AQ107" s="30"/>
      <c r="AR107" s="30"/>
      <c r="AS107" s="30"/>
      <c r="AT107" s="30"/>
      <c r="AU107" s="30"/>
      <c r="AV107" s="30"/>
      <c r="AW107" s="30"/>
    </row>
    <row r="108" spans="1:49" x14ac:dyDescent="0.3">
      <c r="A108" s="30"/>
      <c r="B108" s="30"/>
      <c r="C108" s="30"/>
      <c r="D108" s="30"/>
      <c r="E108" s="30"/>
      <c r="F108" s="31"/>
      <c r="G108" s="30"/>
      <c r="H108" s="30"/>
      <c r="I108" s="30"/>
      <c r="J108" s="30"/>
      <c r="K108" s="30"/>
      <c r="L108" s="30"/>
      <c r="M108" s="30"/>
      <c r="N108" s="30"/>
      <c r="O108" s="30"/>
      <c r="P108" s="30"/>
      <c r="Q108" s="30"/>
      <c r="R108" s="30"/>
      <c r="S108" s="30"/>
      <c r="T108" s="30"/>
      <c r="U108" s="30"/>
      <c r="V108" s="30"/>
      <c r="W108" s="30"/>
      <c r="X108" s="30"/>
      <c r="Y108" s="30"/>
      <c r="Z108" s="30"/>
      <c r="AA108" s="30"/>
      <c r="AB108" s="30"/>
      <c r="AC108" s="30"/>
      <c r="AD108" s="30"/>
      <c r="AE108" s="30"/>
      <c r="AF108" s="30"/>
      <c r="AG108" s="30"/>
      <c r="AH108" s="30"/>
      <c r="AI108" s="30"/>
      <c r="AJ108" s="30"/>
      <c r="AK108" s="30"/>
      <c r="AL108" s="30"/>
      <c r="AM108" s="30"/>
      <c r="AN108" s="30"/>
      <c r="AO108" s="30"/>
      <c r="AP108" s="30"/>
      <c r="AQ108" s="30"/>
      <c r="AR108" s="30"/>
      <c r="AS108" s="30"/>
      <c r="AT108" s="30"/>
      <c r="AU108" s="30"/>
      <c r="AV108" s="30"/>
      <c r="AW108" s="30"/>
    </row>
    <row r="109" spans="1:49" x14ac:dyDescent="0.3">
      <c r="A109" s="30"/>
      <c r="B109" s="30"/>
      <c r="C109" s="30"/>
      <c r="D109" s="30"/>
      <c r="E109" s="30"/>
      <c r="F109" s="31"/>
      <c r="G109" s="30"/>
      <c r="H109" s="30"/>
      <c r="I109" s="30"/>
      <c r="J109" s="30"/>
      <c r="K109" s="30"/>
      <c r="L109" s="30"/>
      <c r="M109" s="30"/>
      <c r="N109" s="30"/>
      <c r="O109" s="30"/>
      <c r="P109" s="30"/>
      <c r="Q109" s="30"/>
      <c r="R109" s="30"/>
      <c r="S109" s="30"/>
      <c r="T109" s="30"/>
      <c r="U109" s="30"/>
      <c r="V109" s="30"/>
      <c r="W109" s="30"/>
      <c r="X109" s="30"/>
      <c r="Y109" s="30"/>
      <c r="Z109" s="30"/>
      <c r="AA109" s="30"/>
      <c r="AB109" s="30"/>
      <c r="AC109" s="30"/>
      <c r="AD109" s="30"/>
      <c r="AE109" s="30"/>
      <c r="AF109" s="30"/>
      <c r="AG109" s="30"/>
      <c r="AH109" s="30"/>
      <c r="AI109" s="30"/>
      <c r="AJ109" s="30"/>
      <c r="AK109" s="30"/>
      <c r="AL109" s="30"/>
      <c r="AM109" s="30"/>
      <c r="AN109" s="30"/>
      <c r="AO109" s="30"/>
      <c r="AP109" s="30"/>
      <c r="AQ109" s="30"/>
      <c r="AR109" s="30"/>
      <c r="AS109" s="30"/>
      <c r="AT109" s="30"/>
      <c r="AU109" s="30"/>
      <c r="AV109" s="30"/>
      <c r="AW109" s="30"/>
    </row>
    <row r="110" spans="1:49" x14ac:dyDescent="0.3">
      <c r="A110" s="30"/>
      <c r="B110" s="30"/>
      <c r="C110" s="30"/>
      <c r="D110" s="30"/>
      <c r="E110" s="30"/>
      <c r="F110" s="31"/>
      <c r="G110" s="30"/>
      <c r="H110" s="30"/>
      <c r="I110" s="30"/>
      <c r="J110" s="30"/>
      <c r="K110" s="30"/>
      <c r="L110" s="30"/>
      <c r="M110" s="30"/>
      <c r="N110" s="30"/>
      <c r="O110" s="30"/>
      <c r="P110" s="30"/>
      <c r="Q110" s="30"/>
      <c r="R110" s="30"/>
      <c r="S110" s="30"/>
      <c r="T110" s="30"/>
      <c r="U110" s="30"/>
      <c r="V110" s="30"/>
      <c r="W110" s="30"/>
      <c r="X110" s="30"/>
      <c r="Y110" s="30"/>
      <c r="Z110" s="30"/>
      <c r="AA110" s="30"/>
      <c r="AB110" s="30"/>
      <c r="AC110" s="30"/>
      <c r="AD110" s="30"/>
      <c r="AE110" s="30"/>
      <c r="AF110" s="30"/>
      <c r="AG110" s="30"/>
      <c r="AH110" s="30"/>
      <c r="AI110" s="30"/>
      <c r="AJ110" s="30"/>
      <c r="AK110" s="30"/>
      <c r="AL110" s="30"/>
      <c r="AM110" s="30"/>
      <c r="AN110" s="30"/>
      <c r="AO110" s="30"/>
      <c r="AP110" s="30"/>
      <c r="AQ110" s="30"/>
      <c r="AR110" s="30"/>
      <c r="AS110" s="30"/>
      <c r="AT110" s="30"/>
      <c r="AU110" s="30"/>
      <c r="AV110" s="30"/>
      <c r="AW110" s="30"/>
    </row>
    <row r="111" spans="1:49" x14ac:dyDescent="0.3">
      <c r="A111" s="30"/>
      <c r="B111" s="30"/>
      <c r="C111" s="30"/>
      <c r="D111" s="30"/>
      <c r="E111" s="30"/>
      <c r="F111" s="31"/>
      <c r="G111" s="30"/>
      <c r="H111" s="30"/>
      <c r="I111" s="30"/>
      <c r="J111" s="30"/>
      <c r="K111" s="30"/>
      <c r="L111" s="30"/>
      <c r="M111" s="30"/>
      <c r="N111" s="30"/>
      <c r="O111" s="30"/>
      <c r="P111" s="30"/>
      <c r="Q111" s="30"/>
      <c r="R111" s="30"/>
      <c r="S111" s="30"/>
      <c r="T111" s="30"/>
      <c r="U111" s="30"/>
      <c r="V111" s="30"/>
      <c r="W111" s="30"/>
      <c r="X111" s="30"/>
      <c r="Y111" s="30"/>
      <c r="Z111" s="30"/>
      <c r="AA111" s="30"/>
      <c r="AB111" s="30"/>
      <c r="AC111" s="30"/>
      <c r="AD111" s="30"/>
      <c r="AE111" s="30"/>
      <c r="AF111" s="30"/>
      <c r="AG111" s="30"/>
      <c r="AH111" s="30"/>
      <c r="AI111" s="30"/>
      <c r="AJ111" s="30"/>
      <c r="AK111" s="30"/>
      <c r="AL111" s="30"/>
      <c r="AM111" s="30"/>
      <c r="AN111" s="30"/>
      <c r="AO111" s="30"/>
      <c r="AP111" s="30"/>
      <c r="AQ111" s="30"/>
      <c r="AR111" s="30"/>
      <c r="AS111" s="30"/>
      <c r="AT111" s="30"/>
      <c r="AU111" s="30"/>
      <c r="AV111" s="30"/>
      <c r="AW111" s="30"/>
    </row>
    <row r="112" spans="1:49" x14ac:dyDescent="0.3">
      <c r="A112" s="30"/>
      <c r="B112" s="30"/>
      <c r="C112" s="30"/>
      <c r="D112" s="30"/>
      <c r="E112" s="30"/>
      <c r="F112" s="31"/>
      <c r="G112" s="30"/>
      <c r="H112" s="30"/>
      <c r="I112" s="30"/>
      <c r="J112" s="30"/>
      <c r="K112" s="30"/>
      <c r="L112" s="30"/>
      <c r="M112" s="30"/>
      <c r="N112" s="30"/>
      <c r="O112" s="30"/>
      <c r="P112" s="30"/>
      <c r="Q112" s="30"/>
      <c r="R112" s="30"/>
      <c r="S112" s="30"/>
      <c r="T112" s="30"/>
      <c r="U112" s="30"/>
      <c r="V112" s="30"/>
      <c r="W112" s="30"/>
      <c r="X112" s="30"/>
      <c r="Y112" s="30"/>
      <c r="Z112" s="30"/>
      <c r="AA112" s="30"/>
      <c r="AB112" s="30"/>
      <c r="AC112" s="30"/>
      <c r="AD112" s="30"/>
      <c r="AE112" s="30"/>
      <c r="AF112" s="30"/>
      <c r="AG112" s="30"/>
      <c r="AH112" s="30"/>
      <c r="AI112" s="30"/>
      <c r="AJ112" s="30"/>
      <c r="AK112" s="30"/>
      <c r="AL112" s="30"/>
      <c r="AM112" s="30"/>
      <c r="AN112" s="30"/>
      <c r="AO112" s="30"/>
      <c r="AP112" s="30"/>
      <c r="AQ112" s="30"/>
      <c r="AR112" s="30"/>
      <c r="AS112" s="30"/>
      <c r="AT112" s="30"/>
      <c r="AU112" s="30"/>
      <c r="AV112" s="30"/>
      <c r="AW112" s="30"/>
    </row>
    <row r="113" spans="1:49" x14ac:dyDescent="0.3">
      <c r="A113" s="30"/>
      <c r="B113" s="30"/>
      <c r="C113" s="30"/>
      <c r="D113" s="30"/>
      <c r="E113" s="30"/>
      <c r="F113" s="31"/>
      <c r="G113" s="30"/>
      <c r="H113" s="30"/>
      <c r="I113" s="30"/>
      <c r="J113" s="30"/>
      <c r="K113" s="30"/>
      <c r="L113" s="30"/>
      <c r="M113" s="30"/>
      <c r="N113" s="30"/>
      <c r="O113" s="30"/>
      <c r="P113" s="30"/>
      <c r="Q113" s="30"/>
      <c r="R113" s="30"/>
      <c r="S113" s="30"/>
      <c r="T113" s="30"/>
      <c r="U113" s="30"/>
      <c r="V113" s="30"/>
      <c r="W113" s="30"/>
      <c r="X113" s="30"/>
      <c r="Y113" s="30"/>
      <c r="Z113" s="30"/>
      <c r="AA113" s="30"/>
      <c r="AB113" s="30"/>
      <c r="AC113" s="30"/>
      <c r="AD113" s="30"/>
      <c r="AE113" s="30"/>
      <c r="AF113" s="30"/>
      <c r="AG113" s="30"/>
      <c r="AH113" s="30"/>
      <c r="AI113" s="30"/>
      <c r="AJ113" s="30"/>
      <c r="AK113" s="30"/>
      <c r="AL113" s="30"/>
      <c r="AM113" s="30"/>
      <c r="AN113" s="30"/>
      <c r="AO113" s="30"/>
      <c r="AP113" s="30"/>
      <c r="AQ113" s="30"/>
      <c r="AR113" s="30"/>
      <c r="AS113" s="30"/>
      <c r="AT113" s="30"/>
      <c r="AU113" s="30"/>
      <c r="AV113" s="30"/>
      <c r="AW113" s="30"/>
    </row>
    <row r="114" spans="1:49" x14ac:dyDescent="0.3">
      <c r="A114" s="30"/>
      <c r="B114" s="30"/>
      <c r="C114" s="30"/>
      <c r="D114" s="30"/>
      <c r="E114" s="30"/>
      <c r="F114" s="31"/>
      <c r="G114" s="30"/>
      <c r="H114" s="30"/>
      <c r="I114" s="30"/>
      <c r="J114" s="30"/>
      <c r="K114" s="30"/>
      <c r="L114" s="30"/>
      <c r="M114" s="30"/>
      <c r="N114" s="30"/>
      <c r="O114" s="30"/>
      <c r="P114" s="30"/>
      <c r="Q114" s="30"/>
      <c r="R114" s="30"/>
      <c r="S114" s="30"/>
      <c r="T114" s="30"/>
      <c r="U114" s="30"/>
      <c r="V114" s="30"/>
      <c r="W114" s="30"/>
      <c r="X114" s="30"/>
      <c r="Y114" s="30"/>
      <c r="Z114" s="30"/>
      <c r="AA114" s="30"/>
      <c r="AB114" s="30"/>
      <c r="AC114" s="30"/>
      <c r="AD114" s="30"/>
      <c r="AE114" s="30"/>
      <c r="AF114" s="30"/>
      <c r="AG114" s="30"/>
      <c r="AH114" s="30"/>
      <c r="AI114" s="30"/>
      <c r="AJ114" s="30"/>
      <c r="AK114" s="30"/>
      <c r="AL114" s="30"/>
      <c r="AM114" s="30"/>
      <c r="AN114" s="30"/>
      <c r="AO114" s="30"/>
      <c r="AP114" s="30"/>
      <c r="AQ114" s="30"/>
      <c r="AR114" s="30"/>
      <c r="AS114" s="30"/>
      <c r="AT114" s="30"/>
      <c r="AU114" s="30"/>
      <c r="AV114" s="30"/>
      <c r="AW114" s="30"/>
    </row>
    <row r="115" spans="1:49" x14ac:dyDescent="0.3">
      <c r="A115" s="30"/>
      <c r="B115" s="30"/>
      <c r="C115" s="30"/>
      <c r="D115" s="30"/>
      <c r="E115" s="30"/>
      <c r="F115" s="31"/>
      <c r="G115" s="30"/>
      <c r="H115" s="30"/>
      <c r="I115" s="30"/>
      <c r="J115" s="30"/>
      <c r="K115" s="30"/>
      <c r="L115" s="30"/>
      <c r="M115" s="30"/>
      <c r="N115" s="30"/>
      <c r="O115" s="30"/>
      <c r="P115" s="30"/>
      <c r="Q115" s="30"/>
      <c r="R115" s="30"/>
      <c r="S115" s="30"/>
      <c r="T115" s="30"/>
      <c r="U115" s="30"/>
      <c r="V115" s="30"/>
      <c r="W115" s="30"/>
      <c r="X115" s="30"/>
      <c r="Y115" s="30"/>
      <c r="Z115" s="30"/>
      <c r="AA115" s="30"/>
      <c r="AB115" s="30"/>
      <c r="AC115" s="30"/>
      <c r="AD115" s="30"/>
      <c r="AE115" s="30"/>
      <c r="AF115" s="30"/>
      <c r="AG115" s="30"/>
      <c r="AH115" s="30"/>
      <c r="AI115" s="30"/>
      <c r="AJ115" s="30"/>
      <c r="AK115" s="30"/>
      <c r="AL115" s="30"/>
      <c r="AM115" s="30"/>
      <c r="AN115" s="30"/>
      <c r="AO115" s="30"/>
      <c r="AP115" s="30"/>
      <c r="AQ115" s="30"/>
      <c r="AR115" s="30"/>
      <c r="AS115" s="30"/>
      <c r="AT115" s="30"/>
      <c r="AU115" s="30"/>
      <c r="AV115" s="30"/>
      <c r="AW115" s="30"/>
    </row>
    <row r="116" spans="1:49" x14ac:dyDescent="0.3">
      <c r="A116" s="30"/>
      <c r="B116" s="30"/>
      <c r="C116" s="30"/>
      <c r="D116" s="30"/>
      <c r="E116" s="30"/>
      <c r="F116" s="31"/>
      <c r="G116" s="30"/>
      <c r="H116" s="30"/>
      <c r="I116" s="30"/>
      <c r="J116" s="30"/>
      <c r="K116" s="30"/>
      <c r="L116" s="30"/>
      <c r="M116" s="30"/>
      <c r="N116" s="30"/>
      <c r="O116" s="30"/>
      <c r="P116" s="30"/>
      <c r="Q116" s="30"/>
      <c r="R116" s="30"/>
      <c r="S116" s="30"/>
      <c r="T116" s="30"/>
      <c r="U116" s="30"/>
      <c r="V116" s="30"/>
      <c r="W116" s="30"/>
      <c r="X116" s="30"/>
      <c r="Y116" s="30"/>
      <c r="Z116" s="30"/>
      <c r="AA116" s="30"/>
      <c r="AB116" s="30"/>
      <c r="AC116" s="30"/>
      <c r="AD116" s="30"/>
      <c r="AE116" s="30"/>
      <c r="AF116" s="30"/>
      <c r="AG116" s="30"/>
      <c r="AH116" s="30"/>
      <c r="AI116" s="30"/>
      <c r="AJ116" s="30"/>
      <c r="AK116" s="30"/>
      <c r="AL116" s="30"/>
      <c r="AM116" s="30"/>
      <c r="AN116" s="30"/>
      <c r="AO116" s="30"/>
      <c r="AP116" s="30"/>
      <c r="AQ116" s="30"/>
      <c r="AR116" s="30"/>
      <c r="AS116" s="30"/>
      <c r="AT116" s="30"/>
      <c r="AU116" s="30"/>
      <c r="AV116" s="30"/>
      <c r="AW116" s="30"/>
    </row>
  </sheetData>
  <sheetProtection selectLockedCells="1"/>
  <mergeCells count="19">
    <mergeCell ref="B24:E24"/>
    <mergeCell ref="B28:C29"/>
    <mergeCell ref="B19:B22"/>
    <mergeCell ref="B3:E3"/>
    <mergeCell ref="G3:S3"/>
    <mergeCell ref="L5:L22"/>
    <mergeCell ref="M5:M22"/>
    <mergeCell ref="O5:O22"/>
    <mergeCell ref="P5:P22"/>
    <mergeCell ref="D12:D13"/>
    <mergeCell ref="D19:E19"/>
    <mergeCell ref="D20:E20"/>
    <mergeCell ref="D21:E21"/>
    <mergeCell ref="D22:E22"/>
    <mergeCell ref="B12:B13"/>
    <mergeCell ref="B16:B17"/>
    <mergeCell ref="K5:K18"/>
    <mergeCell ref="D16:D17"/>
    <mergeCell ref="H5:H22"/>
  </mergeCell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47"/>
  <sheetViews>
    <sheetView zoomScaleNormal="100" workbookViewId="0">
      <selection activeCell="E19" sqref="E19"/>
    </sheetView>
  </sheetViews>
  <sheetFormatPr defaultRowHeight="14.6" x14ac:dyDescent="0.4"/>
  <cols>
    <col min="2" max="2" width="47.3828125" customWidth="1"/>
    <col min="3" max="5" width="12.61328125" customWidth="1"/>
  </cols>
  <sheetData>
    <row r="1" spans="2:17" x14ac:dyDescent="0.4">
      <c r="B1" s="536" t="s">
        <v>598</v>
      </c>
      <c r="C1" s="536"/>
      <c r="D1" s="536"/>
      <c r="E1" s="536"/>
    </row>
    <row r="2" spans="2:17" ht="14.5" customHeight="1" x14ac:dyDescent="0.4">
      <c r="B2" s="438"/>
      <c r="C2" s="437" t="s">
        <v>599</v>
      </c>
      <c r="D2" s="437" t="s">
        <v>600</v>
      </c>
      <c r="E2" s="437" t="s">
        <v>601</v>
      </c>
      <c r="F2" s="403"/>
      <c r="G2" s="537" t="s">
        <v>597</v>
      </c>
      <c r="H2" s="537"/>
      <c r="I2" s="537"/>
      <c r="J2" s="537"/>
      <c r="K2" s="537"/>
      <c r="L2" s="537"/>
      <c r="M2" s="537"/>
      <c r="N2" s="537"/>
    </row>
    <row r="3" spans="2:17" x14ac:dyDescent="0.4">
      <c r="B3" s="435" t="s">
        <v>596</v>
      </c>
      <c r="C3" s="436"/>
      <c r="D3" s="436"/>
      <c r="E3" s="436"/>
      <c r="F3" s="403"/>
      <c r="G3" s="537"/>
      <c r="H3" s="537"/>
      <c r="I3" s="537"/>
      <c r="J3" s="537"/>
      <c r="K3" s="537"/>
      <c r="L3" s="537"/>
      <c r="M3" s="537"/>
      <c r="N3" s="537"/>
    </row>
    <row r="4" spans="2:17" x14ac:dyDescent="0.4">
      <c r="B4" s="435" t="s">
        <v>595</v>
      </c>
      <c r="C4" s="436"/>
      <c r="D4" s="436"/>
      <c r="E4" s="436"/>
      <c r="F4" s="403"/>
      <c r="G4" s="537"/>
      <c r="H4" s="537"/>
      <c r="I4" s="537"/>
      <c r="J4" s="537"/>
      <c r="K4" s="537"/>
      <c r="L4" s="537"/>
      <c r="M4" s="537"/>
      <c r="N4" s="537"/>
    </row>
    <row r="5" spans="2:17" x14ac:dyDescent="0.4">
      <c r="B5" s="435" t="s">
        <v>594</v>
      </c>
      <c r="C5" s="434"/>
      <c r="D5" s="434"/>
      <c r="E5" s="434"/>
      <c r="F5" s="403"/>
      <c r="G5" s="537"/>
      <c r="H5" s="537"/>
      <c r="I5" s="537"/>
      <c r="J5" s="537"/>
      <c r="K5" s="537"/>
      <c r="L5" s="537"/>
      <c r="M5" s="537"/>
      <c r="N5" s="537"/>
    </row>
    <row r="6" spans="2:17" ht="4" customHeight="1" x14ac:dyDescent="0.4">
      <c r="B6" s="428"/>
      <c r="C6" s="427"/>
      <c r="D6" s="427"/>
      <c r="E6" s="427"/>
      <c r="F6" s="403"/>
      <c r="G6" s="537"/>
      <c r="H6" s="537"/>
      <c r="I6" s="537"/>
      <c r="J6" s="537"/>
      <c r="K6" s="537"/>
      <c r="L6" s="537"/>
      <c r="M6" s="537"/>
      <c r="N6" s="537"/>
    </row>
    <row r="7" spans="2:17" ht="14.5" customHeight="1" x14ac:dyDescent="0.4">
      <c r="B7" s="538" t="s">
        <v>593</v>
      </c>
      <c r="C7" s="538"/>
      <c r="D7" s="538"/>
      <c r="E7" s="538"/>
      <c r="F7" s="403"/>
      <c r="G7" s="537"/>
      <c r="H7" s="537"/>
      <c r="I7" s="537"/>
      <c r="J7" s="537"/>
      <c r="K7" s="537"/>
      <c r="L7" s="537"/>
      <c r="M7" s="537"/>
      <c r="N7" s="537"/>
      <c r="O7" s="433"/>
      <c r="P7" s="433"/>
      <c r="Q7" s="433"/>
    </row>
    <row r="8" spans="2:17" ht="14.5" customHeight="1" x14ac:dyDescent="0.4">
      <c r="B8" s="421" t="s">
        <v>592</v>
      </c>
      <c r="C8" s="429"/>
      <c r="D8" s="429"/>
      <c r="E8" s="429"/>
      <c r="F8" s="403"/>
      <c r="G8" s="537"/>
      <c r="H8" s="537"/>
      <c r="I8" s="537"/>
      <c r="J8" s="537"/>
      <c r="K8" s="537"/>
      <c r="L8" s="537"/>
      <c r="M8" s="537"/>
      <c r="N8" s="537"/>
    </row>
    <row r="9" spans="2:17" ht="14.5" customHeight="1" x14ac:dyDescent="0.4">
      <c r="B9" s="421" t="s">
        <v>591</v>
      </c>
      <c r="C9" s="429"/>
      <c r="D9" s="429"/>
      <c r="E9" s="429"/>
      <c r="F9" s="403"/>
      <c r="G9" s="537"/>
      <c r="H9" s="537"/>
      <c r="I9" s="537"/>
      <c r="J9" s="537"/>
      <c r="K9" s="537"/>
      <c r="L9" s="537"/>
      <c r="M9" s="537"/>
      <c r="N9" s="537"/>
    </row>
    <row r="10" spans="2:17" x14ac:dyDescent="0.4">
      <c r="B10" s="421" t="s">
        <v>590</v>
      </c>
      <c r="C10" s="429"/>
      <c r="D10" s="429"/>
      <c r="E10" s="429"/>
      <c r="F10" s="403"/>
      <c r="G10" s="537"/>
      <c r="H10" s="537"/>
      <c r="I10" s="537"/>
      <c r="J10" s="537"/>
      <c r="K10" s="537"/>
      <c r="L10" s="537"/>
      <c r="M10" s="537"/>
      <c r="N10" s="537"/>
    </row>
    <row r="11" spans="2:17" x14ac:dyDescent="0.4">
      <c r="B11" s="421" t="s">
        <v>589</v>
      </c>
      <c r="C11" s="429"/>
      <c r="D11" s="429"/>
      <c r="E11" s="429"/>
      <c r="F11" s="403"/>
      <c r="G11" s="537"/>
      <c r="H11" s="537"/>
      <c r="I11" s="537"/>
      <c r="J11" s="537"/>
      <c r="K11" s="537"/>
      <c r="L11" s="537"/>
      <c r="M11" s="537"/>
      <c r="N11" s="537"/>
    </row>
    <row r="12" spans="2:17" x14ac:dyDescent="0.4">
      <c r="B12" s="418" t="s">
        <v>588</v>
      </c>
      <c r="C12" s="425">
        <f>SUM(C8:C11)</f>
        <v>0</v>
      </c>
      <c r="D12" s="425">
        <f>SUM(D8:D11)</f>
        <v>0</v>
      </c>
      <c r="E12" s="425">
        <f>SUM(E8:E11)</f>
        <v>0</v>
      </c>
      <c r="F12" s="403"/>
      <c r="G12" s="537"/>
      <c r="H12" s="537"/>
      <c r="I12" s="537"/>
      <c r="J12" s="537"/>
      <c r="K12" s="537"/>
      <c r="L12" s="537"/>
      <c r="M12" s="537"/>
      <c r="N12" s="537"/>
    </row>
    <row r="13" spans="2:17" x14ac:dyDescent="0.4">
      <c r="B13" s="538" t="s">
        <v>587</v>
      </c>
      <c r="C13" s="538"/>
      <c r="D13" s="538"/>
      <c r="E13" s="538"/>
      <c r="F13" s="403"/>
      <c r="G13" s="537"/>
      <c r="H13" s="537"/>
      <c r="I13" s="537"/>
      <c r="J13" s="537"/>
      <c r="K13" s="537"/>
      <c r="L13" s="537"/>
      <c r="M13" s="537"/>
      <c r="N13" s="537"/>
    </row>
    <row r="14" spans="2:17" x14ac:dyDescent="0.4">
      <c r="B14" s="421" t="s">
        <v>586</v>
      </c>
      <c r="C14" s="429"/>
      <c r="D14" s="429"/>
      <c r="E14" s="429"/>
      <c r="F14" s="403"/>
      <c r="G14" s="537"/>
      <c r="H14" s="537"/>
      <c r="I14" s="537"/>
      <c r="J14" s="537"/>
      <c r="K14" s="537"/>
      <c r="L14" s="537"/>
      <c r="M14" s="537"/>
      <c r="N14" s="537"/>
    </row>
    <row r="15" spans="2:17" x14ac:dyDescent="0.4">
      <c r="B15" s="421" t="s">
        <v>585</v>
      </c>
      <c r="C15" s="429"/>
      <c r="D15" s="429"/>
      <c r="E15" s="429"/>
      <c r="F15" s="403"/>
      <c r="G15" s="537"/>
      <c r="H15" s="537"/>
      <c r="I15" s="537"/>
      <c r="J15" s="537"/>
      <c r="K15" s="537"/>
      <c r="L15" s="537"/>
      <c r="M15" s="537"/>
      <c r="N15" s="537"/>
    </row>
    <row r="16" spans="2:17" x14ac:dyDescent="0.4">
      <c r="B16" s="421" t="s">
        <v>584</v>
      </c>
      <c r="C16" s="429"/>
      <c r="D16" s="429"/>
      <c r="E16" s="429"/>
      <c r="F16" s="432"/>
      <c r="G16" s="431"/>
      <c r="H16" s="431"/>
      <c r="I16" s="431"/>
      <c r="J16" s="431"/>
      <c r="K16" s="431"/>
      <c r="L16" s="431"/>
      <c r="M16" s="431"/>
      <c r="N16" s="431"/>
      <c r="O16" s="430"/>
    </row>
    <row r="17" spans="2:6" x14ac:dyDescent="0.4">
      <c r="B17" s="418" t="s">
        <v>583</v>
      </c>
      <c r="C17" s="425">
        <f>SUM(C14:C16)</f>
        <v>0</v>
      </c>
      <c r="D17" s="425">
        <f t="shared" ref="D17:E17" si="0">SUM(D14:D16)</f>
        <v>0</v>
      </c>
      <c r="E17" s="425">
        <f t="shared" si="0"/>
        <v>0</v>
      </c>
      <c r="F17" s="403"/>
    </row>
    <row r="18" spans="2:6" x14ac:dyDescent="0.4">
      <c r="B18" s="538" t="s">
        <v>582</v>
      </c>
      <c r="C18" s="538"/>
      <c r="D18" s="538"/>
      <c r="E18" s="538"/>
      <c r="F18" s="403"/>
    </row>
    <row r="19" spans="2:6" x14ac:dyDescent="0.4">
      <c r="B19" s="421" t="s">
        <v>581</v>
      </c>
      <c r="C19" s="429"/>
      <c r="D19" s="429"/>
      <c r="E19" s="429"/>
      <c r="F19" s="403"/>
    </row>
    <row r="20" spans="2:6" x14ac:dyDescent="0.4">
      <c r="B20" s="421" t="s">
        <v>580</v>
      </c>
      <c r="C20" s="429"/>
      <c r="D20" s="429"/>
      <c r="E20" s="429"/>
      <c r="F20" s="403"/>
    </row>
    <row r="21" spans="2:6" x14ac:dyDescent="0.4">
      <c r="B21" s="418" t="s">
        <v>579</v>
      </c>
      <c r="C21" s="425">
        <f>SUM(C19:C20)</f>
        <v>0</v>
      </c>
      <c r="D21" s="425">
        <f>SUM(D19:D20)</f>
        <v>0</v>
      </c>
      <c r="E21" s="425">
        <f>SUM(E19:E20)</f>
        <v>0</v>
      </c>
      <c r="F21" s="403"/>
    </row>
    <row r="22" spans="2:6" x14ac:dyDescent="0.4">
      <c r="B22" s="538" t="s">
        <v>578</v>
      </c>
      <c r="C22" s="538"/>
      <c r="D22" s="538"/>
      <c r="E22" s="538"/>
      <c r="F22" s="403"/>
    </row>
    <row r="23" spans="2:6" x14ac:dyDescent="0.4">
      <c r="B23" s="421" t="s">
        <v>577</v>
      </c>
      <c r="C23" s="429"/>
      <c r="D23" s="429"/>
      <c r="E23" s="429"/>
      <c r="F23" s="403"/>
    </row>
    <row r="24" spans="2:6" x14ac:dyDescent="0.4">
      <c r="B24" s="421" t="s">
        <v>576</v>
      </c>
      <c r="C24" s="429"/>
      <c r="D24" s="429"/>
      <c r="E24" s="429"/>
      <c r="F24" s="403"/>
    </row>
    <row r="25" spans="2:6" x14ac:dyDescent="0.4">
      <c r="B25" s="421" t="s">
        <v>575</v>
      </c>
      <c r="C25" s="429"/>
      <c r="D25" s="429"/>
      <c r="E25" s="429"/>
      <c r="F25" s="403"/>
    </row>
    <row r="26" spans="2:6" x14ac:dyDescent="0.4">
      <c r="B26" s="421" t="s">
        <v>574</v>
      </c>
      <c r="C26" s="429"/>
      <c r="D26" s="429"/>
      <c r="E26" s="429"/>
      <c r="F26" s="403"/>
    </row>
    <row r="27" spans="2:6" x14ac:dyDescent="0.4">
      <c r="B27" s="421" t="s">
        <v>573</v>
      </c>
      <c r="C27" s="429"/>
      <c r="D27" s="429"/>
      <c r="E27" s="429"/>
      <c r="F27" s="403"/>
    </row>
    <row r="28" spans="2:6" x14ac:dyDescent="0.4">
      <c r="B28" s="418" t="s">
        <v>572</v>
      </c>
      <c r="C28" s="425">
        <f>SUM(C23:C27)</f>
        <v>0</v>
      </c>
      <c r="D28" s="425">
        <f>SUM(D23:D27)</f>
        <v>0</v>
      </c>
      <c r="E28" s="425">
        <f>SUM(E23:E27)</f>
        <v>0</v>
      </c>
      <c r="F28" s="403"/>
    </row>
    <row r="29" spans="2:6" ht="4.5" customHeight="1" x14ac:dyDescent="0.4">
      <c r="B29" s="428"/>
      <c r="C29" s="427"/>
      <c r="D29" s="427"/>
      <c r="E29" s="427"/>
      <c r="F29" s="403"/>
    </row>
    <row r="30" spans="2:6" x14ac:dyDescent="0.4">
      <c r="B30" s="426" t="s">
        <v>571</v>
      </c>
      <c r="C30" s="425">
        <f>+C28+C21+C17+C12</f>
        <v>0</v>
      </c>
      <c r="D30" s="425">
        <f>+D28+D21+D17+D12</f>
        <v>0</v>
      </c>
      <c r="E30" s="425">
        <f>+E28+E21+E17+E12</f>
        <v>0</v>
      </c>
      <c r="F30" s="403"/>
    </row>
    <row r="31" spans="2:6" ht="25.75" x14ac:dyDescent="0.4">
      <c r="B31" s="424" t="s">
        <v>570</v>
      </c>
      <c r="C31" s="422">
        <f>+(C30/C47)</f>
        <v>0</v>
      </c>
      <c r="D31" s="422">
        <f>+(D30/D47)</f>
        <v>0</v>
      </c>
      <c r="E31" s="422">
        <f>+(E30/E47)</f>
        <v>0</v>
      </c>
      <c r="F31" s="403"/>
    </row>
    <row r="32" spans="2:6" x14ac:dyDescent="0.4">
      <c r="B32" s="424" t="s">
        <v>569</v>
      </c>
      <c r="C32" s="422">
        <f>+C31*0.039</f>
        <v>0</v>
      </c>
      <c r="D32" s="422">
        <f>+D31*0.039</f>
        <v>0</v>
      </c>
      <c r="E32" s="422">
        <f>+E31*0.039</f>
        <v>0</v>
      </c>
      <c r="F32" s="403"/>
    </row>
    <row r="33" spans="2:7" x14ac:dyDescent="0.4">
      <c r="B33" s="423" t="s">
        <v>568</v>
      </c>
      <c r="C33" s="422">
        <f>+C32+C31</f>
        <v>0</v>
      </c>
      <c r="D33" s="422">
        <f>+D32+D31</f>
        <v>0</v>
      </c>
      <c r="E33" s="422">
        <f>+E32+E31</f>
        <v>0</v>
      </c>
      <c r="F33" s="403"/>
    </row>
    <row r="34" spans="2:7" x14ac:dyDescent="0.4">
      <c r="B34" s="403"/>
      <c r="C34" s="403"/>
      <c r="D34" s="403"/>
      <c r="E34" s="403"/>
      <c r="F34" s="403"/>
    </row>
    <row r="35" spans="2:7" x14ac:dyDescent="0.4">
      <c r="B35" s="535" t="s">
        <v>567</v>
      </c>
      <c r="C35" s="535"/>
      <c r="D35" s="535"/>
      <c r="E35" s="535"/>
    </row>
    <row r="36" spans="2:7" x14ac:dyDescent="0.4">
      <c r="B36" s="418" t="s">
        <v>566</v>
      </c>
      <c r="C36" s="419">
        <v>2088</v>
      </c>
      <c r="D36" s="419">
        <v>2088</v>
      </c>
      <c r="E36" s="419">
        <v>2088</v>
      </c>
      <c r="G36" t="s">
        <v>565</v>
      </c>
    </row>
    <row r="37" spans="2:7" x14ac:dyDescent="0.4">
      <c r="B37" s="421" t="s">
        <v>564</v>
      </c>
      <c r="C37" s="419"/>
      <c r="D37" s="419"/>
      <c r="E37" s="419"/>
      <c r="G37" t="s">
        <v>563</v>
      </c>
    </row>
    <row r="38" spans="2:7" x14ac:dyDescent="0.4">
      <c r="B38" s="420" t="s">
        <v>562</v>
      </c>
      <c r="C38" s="419">
        <v>176</v>
      </c>
      <c r="D38" s="419">
        <v>176</v>
      </c>
      <c r="E38" s="419">
        <v>176</v>
      </c>
    </row>
    <row r="39" spans="2:7" x14ac:dyDescent="0.4">
      <c r="B39" s="420" t="s">
        <v>561</v>
      </c>
      <c r="C39" s="419">
        <v>96</v>
      </c>
      <c r="D39" s="419">
        <v>96</v>
      </c>
      <c r="E39" s="419">
        <v>96</v>
      </c>
    </row>
    <row r="40" spans="2:7" x14ac:dyDescent="0.4">
      <c r="B40" s="420" t="s">
        <v>560</v>
      </c>
      <c r="C40" s="419">
        <v>32</v>
      </c>
      <c r="D40" s="419">
        <v>32</v>
      </c>
      <c r="E40" s="419">
        <v>32</v>
      </c>
    </row>
    <row r="41" spans="2:7" x14ac:dyDescent="0.4">
      <c r="B41" s="420" t="s">
        <v>559</v>
      </c>
      <c r="C41" s="419">
        <v>40</v>
      </c>
      <c r="D41" s="419">
        <v>40</v>
      </c>
      <c r="E41" s="419">
        <v>40</v>
      </c>
    </row>
    <row r="42" spans="2:7" x14ac:dyDescent="0.4">
      <c r="B42" s="420" t="s">
        <v>558</v>
      </c>
      <c r="C42" s="419">
        <v>10</v>
      </c>
      <c r="D42" s="419">
        <v>10</v>
      </c>
      <c r="E42" s="419">
        <v>10</v>
      </c>
    </row>
    <row r="43" spans="2:7" x14ac:dyDescent="0.4">
      <c r="B43" s="420" t="s">
        <v>557</v>
      </c>
      <c r="C43" s="419">
        <v>9</v>
      </c>
      <c r="D43" s="419">
        <v>9</v>
      </c>
      <c r="E43" s="419">
        <v>9</v>
      </c>
    </row>
    <row r="44" spans="2:7" x14ac:dyDescent="0.4">
      <c r="B44" s="420" t="s">
        <v>556</v>
      </c>
      <c r="C44" s="419">
        <v>136</v>
      </c>
      <c r="D44" s="419">
        <v>136</v>
      </c>
      <c r="E44" s="419">
        <v>136</v>
      </c>
    </row>
    <row r="45" spans="2:7" x14ac:dyDescent="0.4">
      <c r="B45" s="420" t="s">
        <v>555</v>
      </c>
      <c r="C45" s="419">
        <v>8</v>
      </c>
      <c r="D45" s="419">
        <v>8</v>
      </c>
      <c r="E45" s="419">
        <v>8</v>
      </c>
    </row>
    <row r="46" spans="2:7" x14ac:dyDescent="0.4">
      <c r="B46" s="418" t="s">
        <v>554</v>
      </c>
      <c r="C46" s="416">
        <f>SUM(C38:C45)</f>
        <v>507</v>
      </c>
      <c r="D46" s="416">
        <f>SUM(D38:D45)</f>
        <v>507</v>
      </c>
      <c r="E46" s="416">
        <f>SUM(E38:E45)</f>
        <v>507</v>
      </c>
    </row>
    <row r="47" spans="2:7" x14ac:dyDescent="0.4">
      <c r="B47" s="417" t="s">
        <v>553</v>
      </c>
      <c r="C47" s="416">
        <f>C36-C46</f>
        <v>1581</v>
      </c>
      <c r="D47" s="416">
        <f>D36-D46</f>
        <v>1581</v>
      </c>
      <c r="E47" s="416">
        <f>E36-E46</f>
        <v>1581</v>
      </c>
    </row>
  </sheetData>
  <mergeCells count="7">
    <mergeCell ref="B35:E35"/>
    <mergeCell ref="B1:E1"/>
    <mergeCell ref="G2:N15"/>
    <mergeCell ref="B7:E7"/>
    <mergeCell ref="B13:E13"/>
    <mergeCell ref="B18:E18"/>
    <mergeCell ref="B22:E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65"/>
  <sheetViews>
    <sheetView showGridLines="0" tabSelected="1" workbookViewId="0">
      <selection activeCell="G19" sqref="G19"/>
    </sheetView>
  </sheetViews>
  <sheetFormatPr defaultColWidth="9.15234375" defaultRowHeight="14.6" x14ac:dyDescent="0.4"/>
  <cols>
    <col min="1" max="16384" width="9.15234375" style="295"/>
  </cols>
  <sheetData>
    <row r="1" spans="1:24" x14ac:dyDescent="0.4">
      <c r="A1" s="294"/>
      <c r="B1" s="294"/>
      <c r="C1" s="294"/>
      <c r="D1" s="294"/>
      <c r="E1" s="294"/>
      <c r="F1" s="294"/>
      <c r="G1" s="294"/>
      <c r="H1" s="294"/>
      <c r="I1" s="294"/>
      <c r="J1" s="294"/>
      <c r="K1" s="294"/>
      <c r="L1" s="294"/>
      <c r="M1" s="294"/>
      <c r="N1" s="294"/>
      <c r="O1" s="294"/>
      <c r="P1" s="294"/>
      <c r="Q1" s="294"/>
      <c r="R1" s="294"/>
      <c r="S1" s="294"/>
      <c r="T1" s="294"/>
      <c r="U1" s="294"/>
      <c r="V1" s="294"/>
      <c r="W1" s="294"/>
      <c r="X1" s="294"/>
    </row>
    <row r="2" spans="1:24" x14ac:dyDescent="0.4">
      <c r="A2" s="294"/>
      <c r="B2" s="294"/>
      <c r="C2" s="294"/>
      <c r="D2" s="294"/>
      <c r="E2" s="294"/>
      <c r="F2" s="294"/>
      <c r="G2" s="294"/>
      <c r="H2" s="294"/>
      <c r="I2" s="294"/>
      <c r="J2" s="294"/>
      <c r="K2" s="294"/>
      <c r="L2" s="294"/>
      <c r="M2" s="294"/>
      <c r="N2" s="294"/>
      <c r="O2" s="294"/>
      <c r="P2" s="294"/>
      <c r="Q2" s="294"/>
      <c r="R2" s="294"/>
      <c r="S2" s="294"/>
      <c r="T2" s="294"/>
      <c r="U2" s="294"/>
      <c r="V2" s="294"/>
      <c r="W2" s="294"/>
      <c r="X2" s="294"/>
    </row>
    <row r="3" spans="1:24" x14ac:dyDescent="0.4">
      <c r="A3" s="294"/>
      <c r="B3" s="294"/>
      <c r="C3" s="294"/>
      <c r="D3" s="294"/>
      <c r="E3" s="294"/>
      <c r="F3" s="294"/>
      <c r="G3" s="294"/>
      <c r="H3" s="294"/>
      <c r="I3" s="294"/>
      <c r="J3" s="294"/>
      <c r="K3" s="294"/>
      <c r="L3" s="294"/>
      <c r="M3" s="294"/>
      <c r="N3" s="294"/>
      <c r="O3" s="294"/>
      <c r="P3" s="294"/>
      <c r="Q3" s="294"/>
      <c r="R3" s="294"/>
      <c r="S3" s="294"/>
      <c r="T3" s="294"/>
      <c r="U3" s="294"/>
      <c r="V3" s="294"/>
      <c r="W3" s="294"/>
      <c r="X3" s="294"/>
    </row>
    <row r="4" spans="1:24" x14ac:dyDescent="0.4">
      <c r="A4" s="294"/>
      <c r="B4" s="294"/>
      <c r="C4" s="294"/>
      <c r="D4" s="294"/>
      <c r="E4" s="294"/>
      <c r="F4" s="294"/>
      <c r="G4" s="294"/>
      <c r="H4" s="294"/>
      <c r="I4" s="294"/>
      <c r="J4" s="294"/>
      <c r="K4" s="294"/>
      <c r="L4" s="294"/>
      <c r="M4" s="294"/>
      <c r="N4" s="294"/>
      <c r="O4" s="294"/>
      <c r="P4" s="294"/>
      <c r="Q4" s="294"/>
      <c r="R4" s="294"/>
      <c r="S4" s="294"/>
      <c r="T4" s="294"/>
      <c r="U4" s="294"/>
      <c r="V4" s="294"/>
      <c r="W4" s="294"/>
      <c r="X4" s="294"/>
    </row>
    <row r="5" spans="1:24" x14ac:dyDescent="0.4">
      <c r="A5" s="294"/>
      <c r="B5" s="294"/>
      <c r="C5" s="294"/>
      <c r="D5" s="294"/>
      <c r="E5" s="294"/>
      <c r="F5" s="294"/>
      <c r="G5" s="294"/>
      <c r="H5" s="294"/>
      <c r="I5" s="294"/>
      <c r="J5" s="294"/>
      <c r="K5" s="294"/>
      <c r="L5" s="294"/>
      <c r="M5" s="294"/>
      <c r="N5" s="294"/>
      <c r="O5" s="294"/>
      <c r="P5" s="294"/>
      <c r="Q5" s="294"/>
      <c r="R5" s="294"/>
      <c r="S5" s="294"/>
      <c r="T5" s="294"/>
      <c r="U5" s="294"/>
      <c r="V5" s="294"/>
      <c r="W5" s="294"/>
      <c r="X5" s="294"/>
    </row>
    <row r="6" spans="1:24" x14ac:dyDescent="0.4">
      <c r="A6" s="294"/>
      <c r="B6" s="294"/>
      <c r="C6" s="294"/>
      <c r="D6" s="294"/>
      <c r="E6" s="294"/>
      <c r="F6" s="294"/>
      <c r="G6" s="294"/>
      <c r="H6" s="294"/>
      <c r="I6" s="294"/>
      <c r="J6" s="294"/>
      <c r="K6" s="294"/>
      <c r="L6" s="294"/>
      <c r="M6" s="294"/>
      <c r="N6" s="294"/>
      <c r="O6" s="294"/>
      <c r="P6" s="294"/>
      <c r="Q6" s="294"/>
      <c r="R6" s="294"/>
      <c r="S6" s="294"/>
      <c r="T6" s="294"/>
      <c r="U6" s="294"/>
      <c r="V6" s="294"/>
      <c r="W6" s="294"/>
      <c r="X6" s="294"/>
    </row>
    <row r="7" spans="1:24" x14ac:dyDescent="0.4">
      <c r="A7" s="294"/>
      <c r="B7" s="294"/>
      <c r="C7" s="294"/>
      <c r="D7" s="294"/>
      <c r="E7" s="294"/>
      <c r="F7" s="294"/>
      <c r="G7" s="294"/>
      <c r="H7" s="294"/>
      <c r="I7" s="294"/>
      <c r="J7" s="294"/>
      <c r="K7" s="294"/>
      <c r="L7" s="294"/>
      <c r="M7" s="294"/>
      <c r="N7" s="294"/>
      <c r="O7" s="294"/>
      <c r="P7" s="294"/>
      <c r="Q7" s="294"/>
      <c r="R7" s="294"/>
      <c r="S7" s="294"/>
      <c r="T7" s="294"/>
      <c r="U7" s="294"/>
      <c r="V7" s="294"/>
      <c r="W7" s="294"/>
      <c r="X7" s="294"/>
    </row>
    <row r="8" spans="1:24" x14ac:dyDescent="0.4">
      <c r="A8" s="294"/>
      <c r="B8" s="294"/>
      <c r="C8" s="294"/>
      <c r="D8" s="294"/>
      <c r="E8" s="294"/>
      <c r="F8" s="294"/>
      <c r="G8" s="294"/>
      <c r="H8" s="294"/>
      <c r="I8" s="294"/>
      <c r="J8" s="294"/>
      <c r="K8" s="294"/>
      <c r="L8" s="294"/>
      <c r="M8" s="294"/>
      <c r="N8" s="294"/>
      <c r="O8" s="294"/>
      <c r="P8" s="294"/>
      <c r="Q8" s="294"/>
      <c r="R8" s="294"/>
      <c r="S8" s="294"/>
      <c r="T8" s="294"/>
      <c r="U8" s="294"/>
      <c r="V8" s="294"/>
      <c r="W8" s="294"/>
      <c r="X8" s="294"/>
    </row>
    <row r="9" spans="1:24" x14ac:dyDescent="0.4">
      <c r="A9" s="294"/>
      <c r="B9" s="294"/>
      <c r="C9" s="294"/>
      <c r="D9" s="294"/>
      <c r="E9" s="294"/>
      <c r="F9" s="294"/>
      <c r="G9" s="294"/>
      <c r="H9" s="294"/>
      <c r="I9" s="294"/>
      <c r="J9" s="294"/>
      <c r="K9" s="294"/>
      <c r="L9" s="294"/>
      <c r="M9" s="294"/>
      <c r="N9" s="294"/>
      <c r="O9" s="294"/>
      <c r="P9" s="294"/>
      <c r="Q9" s="294"/>
      <c r="R9" s="294"/>
      <c r="S9" s="294"/>
      <c r="T9" s="294"/>
      <c r="U9" s="294"/>
      <c r="V9" s="294"/>
      <c r="W9" s="294"/>
      <c r="X9" s="294"/>
    </row>
    <row r="10" spans="1:24" x14ac:dyDescent="0.4">
      <c r="A10" s="294"/>
      <c r="B10" s="294"/>
      <c r="C10" s="294"/>
      <c r="D10" s="294"/>
      <c r="E10" s="294"/>
      <c r="F10" s="294"/>
      <c r="G10" s="294"/>
      <c r="H10" s="294"/>
      <c r="I10" s="294"/>
      <c r="J10" s="294"/>
      <c r="K10" s="294"/>
      <c r="L10" s="294"/>
      <c r="M10" s="294"/>
      <c r="N10" s="294"/>
      <c r="O10" s="294"/>
      <c r="P10" s="294"/>
      <c r="Q10" s="294"/>
      <c r="R10" s="294"/>
      <c r="S10" s="294"/>
      <c r="T10" s="294"/>
      <c r="U10" s="294"/>
      <c r="V10" s="294"/>
      <c r="W10" s="294"/>
      <c r="X10" s="294"/>
    </row>
    <row r="11" spans="1:24" x14ac:dyDescent="0.4">
      <c r="A11" s="294"/>
      <c r="B11" s="294"/>
      <c r="C11" s="294"/>
      <c r="D11" s="294"/>
      <c r="E11" s="294"/>
      <c r="F11" s="294"/>
      <c r="G11" s="294"/>
      <c r="H11" s="294"/>
      <c r="I11" s="294"/>
      <c r="J11" s="294"/>
      <c r="K11" s="294"/>
      <c r="L11" s="294"/>
      <c r="M11" s="294"/>
      <c r="N11" s="294"/>
      <c r="O11" s="294"/>
      <c r="P11" s="294"/>
      <c r="Q11" s="294"/>
      <c r="R11" s="294"/>
      <c r="S11" s="294"/>
      <c r="T11" s="294"/>
      <c r="U11" s="294"/>
      <c r="V11" s="294"/>
      <c r="W11" s="294"/>
      <c r="X11" s="294"/>
    </row>
    <row r="12" spans="1:24" x14ac:dyDescent="0.4">
      <c r="A12" s="294"/>
      <c r="B12" s="294"/>
      <c r="C12" s="294"/>
      <c r="D12" s="294"/>
      <c r="E12" s="294"/>
      <c r="F12" s="294"/>
      <c r="G12" s="294"/>
      <c r="H12" s="294"/>
      <c r="I12" s="294"/>
      <c r="J12" s="294"/>
      <c r="K12" s="294"/>
      <c r="L12" s="294"/>
      <c r="M12" s="294"/>
      <c r="N12" s="294"/>
      <c r="O12" s="294"/>
      <c r="P12" s="294"/>
      <c r="Q12" s="294"/>
      <c r="R12" s="294"/>
      <c r="S12" s="294"/>
      <c r="T12" s="294"/>
      <c r="U12" s="294"/>
      <c r="V12" s="294"/>
      <c r="W12" s="294"/>
      <c r="X12" s="294"/>
    </row>
    <row r="13" spans="1:24" x14ac:dyDescent="0.4">
      <c r="A13" s="294"/>
      <c r="B13" s="294"/>
      <c r="C13" s="294"/>
      <c r="D13" s="294"/>
      <c r="E13" s="294"/>
      <c r="F13" s="294"/>
      <c r="G13" s="294"/>
      <c r="H13" s="294"/>
      <c r="I13" s="294"/>
      <c r="J13" s="294"/>
      <c r="K13" s="294"/>
      <c r="L13" s="294"/>
      <c r="M13" s="294"/>
      <c r="N13" s="294"/>
      <c r="O13" s="294"/>
      <c r="P13" s="294"/>
      <c r="Q13" s="294"/>
      <c r="R13" s="294"/>
      <c r="S13" s="294"/>
      <c r="T13" s="294"/>
      <c r="U13" s="294"/>
      <c r="V13" s="294"/>
      <c r="W13" s="294"/>
      <c r="X13" s="294"/>
    </row>
    <row r="14" spans="1:24" x14ac:dyDescent="0.4">
      <c r="A14" s="294"/>
      <c r="B14" s="294"/>
      <c r="C14" s="294"/>
      <c r="D14" s="294"/>
      <c r="E14" s="294"/>
      <c r="F14" s="294"/>
      <c r="G14" s="294"/>
      <c r="H14" s="294"/>
      <c r="I14" s="294"/>
      <c r="J14" s="294"/>
      <c r="K14" s="294"/>
      <c r="L14" s="294"/>
      <c r="M14" s="294"/>
      <c r="N14" s="294"/>
      <c r="O14" s="294"/>
      <c r="P14" s="294"/>
      <c r="Q14" s="294"/>
      <c r="R14" s="294"/>
      <c r="S14" s="294"/>
      <c r="T14" s="294"/>
      <c r="U14" s="294"/>
      <c r="V14" s="294"/>
      <c r="W14" s="294"/>
      <c r="X14" s="294"/>
    </row>
    <row r="15" spans="1:24" x14ac:dyDescent="0.4">
      <c r="A15" s="294"/>
      <c r="B15" s="294"/>
      <c r="C15" s="294"/>
      <c r="D15" s="294"/>
      <c r="E15" s="294"/>
      <c r="F15" s="294"/>
      <c r="G15" s="294"/>
      <c r="H15" s="294"/>
      <c r="I15" s="294"/>
      <c r="J15" s="294"/>
      <c r="K15" s="294"/>
      <c r="L15" s="294"/>
      <c r="M15" s="294"/>
      <c r="N15" s="294"/>
      <c r="O15" s="294"/>
      <c r="P15" s="294"/>
      <c r="Q15" s="294"/>
      <c r="R15" s="294"/>
      <c r="S15" s="294"/>
      <c r="T15" s="294"/>
      <c r="U15" s="294"/>
      <c r="V15" s="294"/>
      <c r="W15" s="294"/>
      <c r="X15" s="294"/>
    </row>
    <row r="16" spans="1:24" x14ac:dyDescent="0.4">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row>
    <row r="17" spans="1:24" x14ac:dyDescent="0.4">
      <c r="A17" s="294"/>
      <c r="B17" s="294"/>
      <c r="C17" s="294"/>
      <c r="D17" s="294"/>
      <c r="E17" s="294"/>
      <c r="F17" s="294"/>
      <c r="G17" s="294"/>
      <c r="H17" s="294"/>
      <c r="I17" s="294"/>
      <c r="J17" s="294"/>
      <c r="K17" s="294"/>
      <c r="L17" s="294"/>
      <c r="M17" s="294"/>
      <c r="N17" s="294"/>
      <c r="O17" s="294"/>
      <c r="P17" s="294"/>
      <c r="Q17" s="294"/>
      <c r="R17" s="294"/>
      <c r="S17" s="294"/>
      <c r="T17" s="294"/>
      <c r="U17" s="294"/>
      <c r="V17" s="294"/>
      <c r="W17" s="294"/>
      <c r="X17" s="294"/>
    </row>
    <row r="18" spans="1:24" x14ac:dyDescent="0.4">
      <c r="A18" s="294"/>
      <c r="B18" s="294"/>
      <c r="C18" s="294"/>
      <c r="D18" s="294"/>
      <c r="E18" s="294"/>
      <c r="F18" s="294"/>
      <c r="G18" s="294"/>
      <c r="H18" s="294"/>
      <c r="I18" s="294"/>
      <c r="J18" s="294"/>
      <c r="K18" s="294"/>
      <c r="L18" s="294"/>
      <c r="M18" s="294"/>
      <c r="N18" s="294"/>
      <c r="O18" s="294"/>
      <c r="P18" s="294"/>
      <c r="Q18" s="294"/>
      <c r="R18" s="294"/>
      <c r="S18" s="294"/>
      <c r="T18" s="294"/>
      <c r="U18" s="294"/>
      <c r="V18" s="294"/>
      <c r="W18" s="294"/>
      <c r="X18" s="294"/>
    </row>
    <row r="19" spans="1:24" x14ac:dyDescent="0.4">
      <c r="A19" s="294"/>
      <c r="B19" s="294"/>
      <c r="C19" s="294"/>
      <c r="D19" s="294"/>
      <c r="E19" s="294"/>
      <c r="F19" s="294"/>
      <c r="G19" s="294"/>
      <c r="H19" s="294"/>
      <c r="I19" s="294"/>
      <c r="J19" s="294"/>
      <c r="K19" s="294"/>
      <c r="L19" s="294"/>
      <c r="M19" s="294"/>
      <c r="N19" s="294"/>
      <c r="O19" s="294"/>
      <c r="P19" s="294"/>
      <c r="Q19" s="294"/>
      <c r="R19" s="294"/>
      <c r="S19" s="294"/>
      <c r="T19" s="294"/>
      <c r="U19" s="294"/>
      <c r="V19" s="294"/>
      <c r="W19" s="294"/>
      <c r="X19" s="294"/>
    </row>
    <row r="20" spans="1:24" x14ac:dyDescent="0.4">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row>
    <row r="21" spans="1:24" x14ac:dyDescent="0.4">
      <c r="A21" s="294"/>
      <c r="B21" s="294"/>
      <c r="C21" s="294"/>
      <c r="D21" s="294"/>
      <c r="E21" s="294"/>
      <c r="F21" s="294"/>
      <c r="G21" s="294"/>
      <c r="H21" s="294"/>
      <c r="I21" s="294"/>
      <c r="J21" s="294"/>
      <c r="K21" s="294"/>
      <c r="L21" s="294"/>
      <c r="M21" s="294"/>
      <c r="N21" s="294"/>
      <c r="O21" s="294"/>
      <c r="P21" s="294"/>
      <c r="Q21" s="294"/>
      <c r="R21" s="294"/>
      <c r="S21" s="294"/>
      <c r="T21" s="294"/>
      <c r="U21" s="294"/>
      <c r="V21" s="294"/>
      <c r="W21" s="294"/>
      <c r="X21" s="294"/>
    </row>
    <row r="22" spans="1:24" x14ac:dyDescent="0.4">
      <c r="A22" s="294"/>
      <c r="B22" s="294"/>
      <c r="C22" s="294"/>
      <c r="D22" s="294"/>
      <c r="E22" s="294"/>
      <c r="F22" s="294"/>
      <c r="G22" s="294"/>
      <c r="H22" s="294"/>
      <c r="I22" s="294"/>
      <c r="J22" s="294"/>
      <c r="K22" s="294"/>
      <c r="L22" s="294"/>
      <c r="M22" s="294"/>
      <c r="N22" s="294"/>
      <c r="O22" s="294"/>
      <c r="P22" s="294"/>
      <c r="Q22" s="294"/>
      <c r="R22" s="294"/>
      <c r="S22" s="294"/>
      <c r="T22" s="294"/>
      <c r="U22" s="294"/>
      <c r="V22" s="294"/>
      <c r="W22" s="294"/>
      <c r="X22" s="294"/>
    </row>
    <row r="23" spans="1:24" x14ac:dyDescent="0.4">
      <c r="A23" s="294"/>
      <c r="B23" s="294"/>
      <c r="C23" s="294"/>
      <c r="D23" s="294"/>
      <c r="E23" s="294"/>
      <c r="F23" s="294"/>
      <c r="G23" s="294"/>
      <c r="H23" s="294"/>
      <c r="I23" s="294"/>
      <c r="J23" s="294"/>
      <c r="K23" s="294"/>
      <c r="L23" s="294"/>
      <c r="M23" s="294"/>
      <c r="N23" s="294"/>
      <c r="O23" s="294"/>
      <c r="P23" s="294"/>
      <c r="Q23" s="294"/>
      <c r="R23" s="294"/>
      <c r="S23" s="294"/>
      <c r="T23" s="294"/>
      <c r="U23" s="294"/>
      <c r="V23" s="294"/>
      <c r="W23" s="294"/>
      <c r="X23" s="294"/>
    </row>
    <row r="24" spans="1:24" x14ac:dyDescent="0.4">
      <c r="A24" s="294"/>
      <c r="B24" s="294"/>
      <c r="C24" s="294"/>
      <c r="D24" s="294"/>
      <c r="E24" s="294"/>
      <c r="F24" s="294"/>
      <c r="G24" s="294"/>
      <c r="H24" s="294"/>
      <c r="I24" s="294"/>
      <c r="J24" s="294"/>
      <c r="K24" s="294"/>
      <c r="L24" s="294"/>
      <c r="M24" s="294"/>
      <c r="N24" s="294"/>
      <c r="O24" s="294"/>
      <c r="P24" s="294"/>
      <c r="Q24" s="294"/>
      <c r="R24" s="294"/>
      <c r="S24" s="294"/>
      <c r="T24" s="294"/>
      <c r="U24" s="294"/>
      <c r="V24" s="294"/>
      <c r="W24" s="294"/>
      <c r="X24" s="294"/>
    </row>
    <row r="25" spans="1:24" x14ac:dyDescent="0.4">
      <c r="A25" s="294"/>
      <c r="B25" s="294"/>
      <c r="C25" s="294"/>
      <c r="D25" s="294"/>
      <c r="E25" s="294"/>
      <c r="F25" s="294"/>
      <c r="G25" s="294"/>
      <c r="H25" s="294"/>
      <c r="I25" s="294"/>
      <c r="J25" s="294"/>
      <c r="K25" s="294"/>
      <c r="L25" s="294"/>
      <c r="M25" s="294"/>
      <c r="N25" s="294"/>
      <c r="O25" s="294"/>
      <c r="P25" s="294"/>
      <c r="Q25" s="294"/>
      <c r="R25" s="294"/>
      <c r="S25" s="294"/>
      <c r="T25" s="294"/>
      <c r="U25" s="294"/>
      <c r="V25" s="294"/>
      <c r="W25" s="294"/>
      <c r="X25" s="294"/>
    </row>
    <row r="26" spans="1:24" x14ac:dyDescent="0.4">
      <c r="A26" s="294"/>
      <c r="B26" s="294"/>
      <c r="C26" s="294"/>
      <c r="D26" s="294"/>
      <c r="E26" s="294"/>
      <c r="F26" s="294"/>
      <c r="G26" s="294"/>
      <c r="H26" s="294"/>
      <c r="I26" s="294"/>
      <c r="J26" s="294"/>
      <c r="K26" s="294"/>
      <c r="L26" s="294"/>
      <c r="M26" s="294"/>
      <c r="N26" s="294"/>
      <c r="O26" s="294"/>
      <c r="P26" s="294"/>
      <c r="Q26" s="294"/>
      <c r="R26" s="294"/>
      <c r="S26" s="294"/>
      <c r="T26" s="294"/>
      <c r="U26" s="294"/>
      <c r="V26" s="294"/>
      <c r="W26" s="294"/>
      <c r="X26" s="294"/>
    </row>
    <row r="27" spans="1:24" x14ac:dyDescent="0.4">
      <c r="A27" s="294"/>
      <c r="B27" s="294"/>
      <c r="C27" s="294"/>
      <c r="D27" s="294"/>
      <c r="E27" s="294"/>
      <c r="F27" s="294"/>
      <c r="G27" s="294"/>
      <c r="H27" s="294"/>
      <c r="I27" s="294"/>
      <c r="J27" s="294"/>
      <c r="K27" s="294"/>
      <c r="L27" s="294"/>
      <c r="M27" s="294"/>
      <c r="N27" s="294"/>
      <c r="O27" s="294"/>
      <c r="P27" s="294"/>
      <c r="Q27" s="294"/>
      <c r="R27" s="294"/>
      <c r="S27" s="294"/>
      <c r="T27" s="294"/>
      <c r="U27" s="294"/>
      <c r="V27" s="294"/>
      <c r="W27" s="294"/>
      <c r="X27" s="294"/>
    </row>
    <row r="28" spans="1:24" x14ac:dyDescent="0.4">
      <c r="A28" s="294"/>
      <c r="B28" s="294"/>
      <c r="C28" s="294"/>
      <c r="D28" s="294"/>
      <c r="E28" s="294"/>
      <c r="F28" s="294"/>
      <c r="G28" s="294"/>
      <c r="H28" s="294"/>
      <c r="I28" s="294"/>
      <c r="J28" s="294"/>
      <c r="K28" s="294"/>
      <c r="L28" s="294"/>
      <c r="M28" s="294"/>
      <c r="N28" s="294"/>
      <c r="O28" s="294"/>
      <c r="P28" s="294"/>
      <c r="Q28" s="294"/>
      <c r="R28" s="294"/>
      <c r="S28" s="294"/>
      <c r="T28" s="294"/>
      <c r="U28" s="294"/>
      <c r="V28" s="294"/>
      <c r="W28" s="294"/>
      <c r="X28" s="294"/>
    </row>
    <row r="29" spans="1:24" x14ac:dyDescent="0.4">
      <c r="A29" s="294"/>
      <c r="B29" s="294"/>
      <c r="C29" s="294"/>
      <c r="D29" s="294"/>
      <c r="E29" s="294"/>
      <c r="F29" s="294"/>
      <c r="G29" s="294"/>
      <c r="H29" s="294"/>
      <c r="I29" s="294"/>
      <c r="J29" s="294"/>
      <c r="K29" s="294"/>
      <c r="L29" s="294"/>
      <c r="M29" s="294"/>
      <c r="N29" s="294"/>
      <c r="O29" s="294"/>
      <c r="P29" s="294"/>
      <c r="Q29" s="294"/>
      <c r="R29" s="294"/>
      <c r="S29" s="294"/>
      <c r="T29" s="294"/>
      <c r="U29" s="294"/>
      <c r="V29" s="294"/>
      <c r="W29" s="294"/>
      <c r="X29" s="294"/>
    </row>
    <row r="30" spans="1:24" x14ac:dyDescent="0.4">
      <c r="A30" s="294"/>
      <c r="B30" s="294"/>
      <c r="C30" s="294"/>
      <c r="D30" s="294"/>
      <c r="E30" s="294"/>
      <c r="F30" s="294"/>
      <c r="G30" s="294"/>
      <c r="H30" s="294"/>
      <c r="I30" s="294"/>
      <c r="J30" s="294"/>
      <c r="K30" s="294"/>
      <c r="L30" s="294"/>
      <c r="M30" s="294"/>
      <c r="N30" s="294"/>
      <c r="O30" s="294"/>
      <c r="P30" s="294"/>
      <c r="Q30" s="294"/>
      <c r="R30" s="294"/>
      <c r="S30" s="294"/>
      <c r="T30" s="294"/>
      <c r="U30" s="294"/>
      <c r="V30" s="294"/>
      <c r="W30" s="294"/>
      <c r="X30" s="294"/>
    </row>
    <row r="31" spans="1:24" x14ac:dyDescent="0.4">
      <c r="A31" s="294"/>
      <c r="B31" s="294"/>
      <c r="C31" s="294"/>
      <c r="D31" s="294"/>
      <c r="E31" s="294"/>
      <c r="F31" s="294"/>
      <c r="G31" s="294"/>
      <c r="H31" s="294"/>
      <c r="I31" s="294"/>
      <c r="J31" s="294"/>
      <c r="K31" s="294"/>
      <c r="L31" s="294"/>
      <c r="M31" s="294"/>
      <c r="N31" s="294"/>
      <c r="O31" s="294"/>
      <c r="P31" s="294"/>
      <c r="Q31" s="294"/>
      <c r="R31" s="294"/>
      <c r="S31" s="294"/>
      <c r="T31" s="294"/>
      <c r="U31" s="294"/>
      <c r="V31" s="294"/>
      <c r="W31" s="294"/>
      <c r="X31" s="294"/>
    </row>
    <row r="32" spans="1:24" x14ac:dyDescent="0.4">
      <c r="A32" s="294"/>
      <c r="B32" s="294"/>
      <c r="C32" s="294"/>
      <c r="D32" s="294"/>
      <c r="E32" s="294"/>
      <c r="F32" s="294"/>
      <c r="G32" s="294"/>
      <c r="H32" s="294"/>
      <c r="I32" s="294"/>
      <c r="J32" s="294"/>
      <c r="K32" s="294"/>
      <c r="L32" s="294"/>
      <c r="M32" s="294"/>
      <c r="N32" s="294"/>
      <c r="O32" s="294"/>
      <c r="P32" s="294"/>
      <c r="Q32" s="294"/>
      <c r="R32" s="294"/>
      <c r="S32" s="294"/>
      <c r="T32" s="294"/>
      <c r="U32" s="294"/>
      <c r="V32" s="294"/>
      <c r="W32" s="294"/>
      <c r="X32" s="294"/>
    </row>
    <row r="33" spans="1:24" x14ac:dyDescent="0.4">
      <c r="A33" s="294"/>
      <c r="B33" s="294"/>
      <c r="C33" s="294"/>
      <c r="D33" s="294"/>
      <c r="E33" s="294"/>
      <c r="F33" s="294"/>
      <c r="G33" s="294"/>
      <c r="H33" s="294"/>
      <c r="I33" s="294"/>
      <c r="J33" s="294"/>
      <c r="K33" s="294"/>
      <c r="L33" s="294"/>
      <c r="M33" s="294"/>
      <c r="N33" s="294"/>
      <c r="O33" s="294"/>
      <c r="P33" s="294"/>
      <c r="Q33" s="294"/>
      <c r="R33" s="294"/>
      <c r="S33" s="294"/>
      <c r="T33" s="294"/>
      <c r="U33" s="294"/>
      <c r="V33" s="294"/>
      <c r="W33" s="294"/>
      <c r="X33" s="294"/>
    </row>
    <row r="34" spans="1:24" x14ac:dyDescent="0.4">
      <c r="A34" s="294"/>
      <c r="B34" s="294"/>
      <c r="C34" s="294"/>
      <c r="D34" s="294"/>
      <c r="E34" s="294"/>
      <c r="F34" s="294"/>
      <c r="G34" s="294"/>
      <c r="H34" s="294"/>
      <c r="I34" s="294"/>
      <c r="J34" s="294"/>
      <c r="K34" s="294"/>
      <c r="L34" s="294"/>
      <c r="M34" s="294"/>
      <c r="N34" s="294"/>
      <c r="O34" s="294"/>
      <c r="P34" s="294"/>
      <c r="Q34" s="294"/>
      <c r="R34" s="294"/>
      <c r="S34" s="294"/>
      <c r="T34" s="294"/>
      <c r="U34" s="294"/>
      <c r="V34" s="294"/>
      <c r="W34" s="294"/>
      <c r="X34" s="294"/>
    </row>
    <row r="35" spans="1:24" x14ac:dyDescent="0.4">
      <c r="A35" s="294"/>
      <c r="B35" s="294"/>
      <c r="C35" s="294"/>
      <c r="D35" s="294"/>
      <c r="E35" s="294"/>
      <c r="F35" s="294"/>
      <c r="G35" s="294"/>
      <c r="H35" s="294"/>
      <c r="I35" s="294"/>
      <c r="J35" s="294"/>
      <c r="K35" s="294"/>
      <c r="L35" s="294"/>
      <c r="M35" s="294"/>
      <c r="N35" s="294"/>
      <c r="O35" s="294"/>
      <c r="P35" s="294"/>
      <c r="Q35" s="294"/>
      <c r="R35" s="294"/>
      <c r="S35" s="294"/>
      <c r="T35" s="294"/>
      <c r="U35" s="294"/>
      <c r="V35" s="294"/>
      <c r="W35" s="294"/>
      <c r="X35" s="294"/>
    </row>
    <row r="36" spans="1:24" x14ac:dyDescent="0.4">
      <c r="A36" s="294"/>
      <c r="B36" s="294"/>
      <c r="C36" s="294"/>
      <c r="D36" s="294"/>
      <c r="E36" s="294"/>
      <c r="F36" s="294"/>
      <c r="G36" s="294"/>
      <c r="H36" s="294"/>
      <c r="I36" s="294"/>
      <c r="J36" s="294"/>
      <c r="K36" s="294"/>
      <c r="L36" s="294"/>
      <c r="M36" s="294"/>
      <c r="N36" s="294"/>
      <c r="O36" s="294"/>
      <c r="P36" s="294"/>
      <c r="Q36" s="294"/>
      <c r="R36" s="294"/>
      <c r="S36" s="294"/>
      <c r="T36" s="294"/>
      <c r="U36" s="294"/>
      <c r="V36" s="294"/>
      <c r="W36" s="294"/>
      <c r="X36" s="294"/>
    </row>
    <row r="37" spans="1:24" x14ac:dyDescent="0.4">
      <c r="A37" s="294"/>
      <c r="B37" s="294"/>
      <c r="C37" s="294"/>
      <c r="D37" s="294"/>
      <c r="E37" s="294"/>
      <c r="F37" s="294"/>
      <c r="G37" s="294"/>
      <c r="H37" s="294"/>
      <c r="I37" s="294"/>
      <c r="J37" s="294"/>
      <c r="K37" s="294"/>
      <c r="L37" s="294"/>
      <c r="M37" s="294"/>
      <c r="N37" s="294"/>
      <c r="O37" s="294"/>
      <c r="P37" s="294"/>
      <c r="Q37" s="294"/>
      <c r="R37" s="294"/>
      <c r="S37" s="294"/>
      <c r="T37" s="294"/>
      <c r="U37" s="294"/>
      <c r="V37" s="294"/>
      <c r="W37" s="294"/>
      <c r="X37" s="294"/>
    </row>
    <row r="38" spans="1:24" x14ac:dyDescent="0.4">
      <c r="A38" s="294"/>
      <c r="B38" s="294"/>
      <c r="C38" s="294"/>
      <c r="D38" s="294"/>
      <c r="E38" s="294"/>
      <c r="F38" s="294"/>
      <c r="G38" s="294"/>
      <c r="H38" s="294"/>
      <c r="I38" s="294"/>
      <c r="J38" s="294"/>
      <c r="K38" s="294"/>
      <c r="L38" s="294"/>
      <c r="M38" s="294"/>
      <c r="N38" s="294"/>
      <c r="O38" s="294"/>
      <c r="P38" s="294"/>
      <c r="Q38" s="294"/>
      <c r="R38" s="294"/>
      <c r="S38" s="294"/>
      <c r="T38" s="294"/>
      <c r="U38" s="294"/>
      <c r="V38" s="294"/>
      <c r="W38" s="294"/>
      <c r="X38" s="294"/>
    </row>
    <row r="39" spans="1:24" x14ac:dyDescent="0.4">
      <c r="A39" s="294"/>
      <c r="B39" s="294"/>
      <c r="C39" s="294"/>
      <c r="D39" s="294"/>
      <c r="E39" s="294"/>
      <c r="F39" s="294"/>
      <c r="G39" s="294"/>
      <c r="H39" s="294"/>
      <c r="I39" s="294"/>
      <c r="J39" s="294"/>
      <c r="K39" s="294"/>
      <c r="L39" s="294"/>
      <c r="M39" s="294"/>
      <c r="N39" s="294"/>
      <c r="O39" s="294"/>
      <c r="P39" s="294"/>
      <c r="Q39" s="294"/>
      <c r="R39" s="294"/>
      <c r="S39" s="294"/>
      <c r="T39" s="294"/>
      <c r="U39" s="294"/>
      <c r="V39" s="294"/>
      <c r="W39" s="294"/>
      <c r="X39" s="294"/>
    </row>
    <row r="40" spans="1:24" x14ac:dyDescent="0.4">
      <c r="A40" s="294"/>
      <c r="B40" s="294"/>
      <c r="C40" s="294"/>
      <c r="D40" s="294"/>
      <c r="E40" s="294"/>
      <c r="F40" s="294"/>
      <c r="G40" s="294"/>
      <c r="H40" s="294"/>
      <c r="I40" s="294"/>
      <c r="J40" s="294"/>
      <c r="K40" s="294"/>
      <c r="L40" s="294"/>
      <c r="M40" s="294"/>
      <c r="N40" s="294"/>
      <c r="O40" s="294"/>
      <c r="P40" s="294"/>
      <c r="Q40" s="294"/>
      <c r="R40" s="294"/>
      <c r="S40" s="294"/>
      <c r="T40" s="294"/>
      <c r="U40" s="294"/>
      <c r="V40" s="294"/>
      <c r="W40" s="294"/>
      <c r="X40" s="294"/>
    </row>
    <row r="41" spans="1:24" x14ac:dyDescent="0.4">
      <c r="A41" s="294"/>
      <c r="B41" s="294"/>
      <c r="C41" s="294"/>
      <c r="D41" s="294"/>
      <c r="E41" s="294"/>
      <c r="F41" s="294"/>
      <c r="G41" s="294"/>
      <c r="H41" s="294"/>
      <c r="I41" s="294"/>
      <c r="J41" s="294"/>
      <c r="K41" s="294"/>
      <c r="L41" s="294"/>
      <c r="M41" s="294"/>
      <c r="N41" s="294"/>
      <c r="O41" s="294"/>
      <c r="P41" s="294"/>
      <c r="Q41" s="294"/>
      <c r="R41" s="294"/>
      <c r="S41" s="294"/>
      <c r="T41" s="294"/>
      <c r="U41" s="294"/>
      <c r="V41" s="294"/>
      <c r="W41" s="294"/>
      <c r="X41" s="294"/>
    </row>
    <row r="42" spans="1:24" x14ac:dyDescent="0.4">
      <c r="A42" s="294"/>
      <c r="B42" s="294"/>
      <c r="C42" s="294"/>
      <c r="D42" s="294"/>
      <c r="E42" s="294"/>
      <c r="F42" s="294"/>
      <c r="G42" s="294"/>
      <c r="H42" s="294"/>
      <c r="I42" s="294"/>
      <c r="J42" s="294"/>
      <c r="K42" s="294"/>
      <c r="L42" s="294"/>
      <c r="M42" s="294"/>
      <c r="N42" s="294"/>
      <c r="O42" s="294"/>
      <c r="P42" s="294"/>
      <c r="Q42" s="294"/>
      <c r="R42" s="294"/>
      <c r="S42" s="294"/>
      <c r="T42" s="294"/>
      <c r="U42" s="294"/>
      <c r="V42" s="294"/>
      <c r="W42" s="294"/>
      <c r="X42" s="294"/>
    </row>
    <row r="43" spans="1:24" x14ac:dyDescent="0.4">
      <c r="A43" s="294"/>
      <c r="B43" s="294"/>
      <c r="C43" s="294"/>
      <c r="D43" s="294"/>
      <c r="E43" s="294"/>
      <c r="F43" s="294"/>
      <c r="G43" s="294"/>
      <c r="H43" s="294"/>
      <c r="I43" s="294"/>
      <c r="J43" s="294"/>
      <c r="K43" s="294"/>
      <c r="L43" s="294"/>
      <c r="M43" s="294"/>
      <c r="N43" s="294"/>
      <c r="O43" s="294"/>
      <c r="P43" s="294"/>
      <c r="Q43" s="294"/>
      <c r="R43" s="294"/>
      <c r="S43" s="294"/>
      <c r="T43" s="294"/>
      <c r="U43" s="294"/>
      <c r="V43" s="294"/>
      <c r="W43" s="294"/>
      <c r="X43" s="294"/>
    </row>
    <row r="44" spans="1:24" x14ac:dyDescent="0.4">
      <c r="A44" s="294"/>
      <c r="B44" s="294"/>
      <c r="C44" s="294"/>
      <c r="D44" s="294"/>
      <c r="E44" s="294"/>
      <c r="F44" s="294"/>
      <c r="G44" s="294"/>
      <c r="H44" s="294"/>
      <c r="I44" s="294"/>
      <c r="J44" s="294"/>
      <c r="K44" s="294"/>
      <c r="L44" s="294"/>
      <c r="M44" s="294"/>
      <c r="N44" s="294"/>
      <c r="O44" s="294"/>
      <c r="P44" s="294"/>
      <c r="Q44" s="294"/>
      <c r="R44" s="294"/>
      <c r="S44" s="294"/>
      <c r="T44" s="294"/>
      <c r="U44" s="294"/>
      <c r="V44" s="294"/>
      <c r="W44" s="294"/>
      <c r="X44" s="294"/>
    </row>
    <row r="45" spans="1:24" x14ac:dyDescent="0.4">
      <c r="A45" s="294"/>
      <c r="B45" s="294"/>
      <c r="C45" s="294"/>
      <c r="D45" s="294"/>
      <c r="E45" s="294"/>
      <c r="F45" s="294"/>
      <c r="G45" s="294"/>
      <c r="H45" s="294"/>
      <c r="I45" s="294"/>
      <c r="J45" s="294"/>
      <c r="K45" s="294"/>
      <c r="L45" s="294"/>
      <c r="M45" s="294"/>
      <c r="N45" s="294"/>
      <c r="O45" s="294"/>
      <c r="P45" s="294"/>
      <c r="Q45" s="294"/>
      <c r="R45" s="294"/>
      <c r="S45" s="294"/>
      <c r="T45" s="294"/>
      <c r="U45" s="294"/>
      <c r="V45" s="294"/>
      <c r="W45" s="294"/>
      <c r="X45" s="294"/>
    </row>
    <row r="46" spans="1:24" x14ac:dyDescent="0.4">
      <c r="A46" s="294"/>
      <c r="B46" s="294"/>
      <c r="C46" s="294"/>
      <c r="D46" s="294"/>
      <c r="E46" s="294"/>
      <c r="F46" s="294"/>
      <c r="G46" s="294"/>
      <c r="H46" s="294"/>
      <c r="I46" s="294"/>
      <c r="J46" s="294"/>
      <c r="K46" s="294"/>
      <c r="L46" s="294"/>
      <c r="M46" s="294"/>
      <c r="N46" s="294"/>
      <c r="O46" s="294"/>
      <c r="P46" s="294"/>
      <c r="Q46" s="294"/>
      <c r="R46" s="294"/>
      <c r="S46" s="294"/>
      <c r="T46" s="294"/>
      <c r="U46" s="294"/>
      <c r="V46" s="294"/>
      <c r="W46" s="294"/>
      <c r="X46" s="294"/>
    </row>
    <row r="47" spans="1:24" x14ac:dyDescent="0.4">
      <c r="A47" s="294"/>
      <c r="B47" s="294"/>
      <c r="C47" s="294"/>
      <c r="D47" s="294"/>
      <c r="E47" s="294"/>
      <c r="F47" s="294"/>
      <c r="G47" s="294"/>
      <c r="H47" s="294"/>
      <c r="I47" s="294"/>
      <c r="J47" s="294"/>
      <c r="K47" s="294"/>
      <c r="L47" s="294"/>
      <c r="M47" s="294"/>
      <c r="N47" s="294"/>
      <c r="O47" s="294"/>
      <c r="P47" s="294"/>
      <c r="Q47" s="294"/>
      <c r="R47" s="294"/>
      <c r="S47" s="294"/>
      <c r="T47" s="294"/>
      <c r="U47" s="294"/>
      <c r="V47" s="294"/>
      <c r="W47" s="294"/>
      <c r="X47" s="294"/>
    </row>
    <row r="48" spans="1:24" x14ac:dyDescent="0.4">
      <c r="A48" s="294"/>
      <c r="B48" s="294"/>
      <c r="C48" s="294"/>
      <c r="D48" s="294"/>
      <c r="E48" s="294"/>
      <c r="F48" s="294"/>
      <c r="G48" s="294"/>
      <c r="H48" s="294"/>
      <c r="I48" s="294"/>
      <c r="J48" s="294"/>
      <c r="K48" s="294"/>
      <c r="L48" s="294"/>
      <c r="M48" s="294"/>
      <c r="N48" s="294"/>
      <c r="O48" s="294"/>
      <c r="P48" s="294"/>
      <c r="Q48" s="294"/>
      <c r="R48" s="294"/>
      <c r="S48" s="294"/>
      <c r="T48" s="294"/>
      <c r="U48" s="294"/>
      <c r="V48" s="294"/>
      <c r="W48" s="294"/>
      <c r="X48" s="294"/>
    </row>
    <row r="49" spans="1:24" x14ac:dyDescent="0.4">
      <c r="A49" s="294"/>
      <c r="B49" s="294"/>
      <c r="C49" s="294"/>
      <c r="D49" s="294"/>
      <c r="E49" s="294"/>
      <c r="F49" s="294"/>
      <c r="G49" s="294"/>
      <c r="H49" s="294"/>
      <c r="I49" s="294"/>
      <c r="J49" s="294"/>
      <c r="K49" s="294"/>
      <c r="L49" s="294"/>
      <c r="M49" s="294"/>
      <c r="N49" s="294"/>
      <c r="O49" s="294"/>
      <c r="P49" s="294"/>
      <c r="Q49" s="294"/>
      <c r="R49" s="294"/>
      <c r="S49" s="294"/>
      <c r="T49" s="294"/>
      <c r="U49" s="294"/>
      <c r="V49" s="294"/>
      <c r="W49" s="294"/>
      <c r="X49" s="294"/>
    </row>
    <row r="50" spans="1:24" x14ac:dyDescent="0.4">
      <c r="A50" s="294"/>
      <c r="B50" s="294"/>
      <c r="C50" s="294"/>
      <c r="D50" s="294"/>
      <c r="E50" s="294"/>
      <c r="F50" s="294"/>
      <c r="G50" s="294"/>
      <c r="H50" s="294"/>
      <c r="I50" s="294"/>
      <c r="J50" s="294"/>
      <c r="K50" s="294"/>
      <c r="L50" s="294"/>
      <c r="M50" s="294"/>
      <c r="N50" s="294"/>
      <c r="O50" s="294"/>
      <c r="P50" s="294"/>
      <c r="Q50" s="294"/>
      <c r="R50" s="294"/>
      <c r="S50" s="294"/>
      <c r="T50" s="294"/>
      <c r="U50" s="294"/>
      <c r="V50" s="294"/>
      <c r="W50" s="294"/>
      <c r="X50" s="294"/>
    </row>
    <row r="51" spans="1:24" x14ac:dyDescent="0.4">
      <c r="A51" s="294"/>
      <c r="B51" s="294"/>
      <c r="C51" s="294"/>
      <c r="D51" s="294"/>
      <c r="E51" s="294"/>
      <c r="F51" s="294"/>
      <c r="G51" s="294"/>
      <c r="H51" s="294"/>
      <c r="I51" s="294"/>
      <c r="J51" s="294"/>
      <c r="K51" s="294"/>
      <c r="L51" s="294"/>
      <c r="M51" s="294"/>
      <c r="N51" s="294"/>
      <c r="O51" s="294"/>
      <c r="P51" s="294"/>
      <c r="Q51" s="294"/>
      <c r="R51" s="294"/>
      <c r="S51" s="294"/>
      <c r="T51" s="294"/>
      <c r="U51" s="294"/>
      <c r="V51" s="294"/>
      <c r="W51" s="294"/>
      <c r="X51" s="294"/>
    </row>
    <row r="52" spans="1:24" x14ac:dyDescent="0.4">
      <c r="A52" s="294"/>
      <c r="B52" s="294"/>
      <c r="C52" s="294"/>
      <c r="D52" s="294"/>
      <c r="E52" s="294"/>
      <c r="F52" s="294"/>
      <c r="G52" s="294"/>
      <c r="H52" s="294"/>
      <c r="I52" s="294"/>
      <c r="J52" s="294"/>
      <c r="K52" s="294"/>
      <c r="L52" s="294"/>
      <c r="M52" s="294"/>
      <c r="N52" s="294"/>
      <c r="O52" s="294"/>
      <c r="P52" s="294"/>
      <c r="Q52" s="294"/>
      <c r="R52" s="294"/>
      <c r="S52" s="294"/>
      <c r="T52" s="294"/>
      <c r="U52" s="294"/>
      <c r="V52" s="294"/>
      <c r="W52" s="294"/>
      <c r="X52" s="294"/>
    </row>
    <row r="53" spans="1:24" x14ac:dyDescent="0.4">
      <c r="A53" s="294"/>
      <c r="B53" s="294"/>
      <c r="C53" s="294"/>
      <c r="D53" s="294"/>
      <c r="E53" s="294"/>
      <c r="F53" s="294"/>
      <c r="G53" s="294"/>
      <c r="H53" s="294"/>
      <c r="I53" s="294"/>
      <c r="J53" s="294"/>
      <c r="K53" s="294"/>
      <c r="L53" s="294"/>
      <c r="M53" s="294"/>
      <c r="N53" s="294"/>
      <c r="O53" s="294"/>
      <c r="P53" s="294"/>
      <c r="Q53" s="294"/>
      <c r="R53" s="294"/>
      <c r="S53" s="294"/>
      <c r="T53" s="294"/>
      <c r="U53" s="294"/>
      <c r="V53" s="294"/>
      <c r="W53" s="294"/>
      <c r="X53" s="294"/>
    </row>
    <row r="54" spans="1:24" x14ac:dyDescent="0.4">
      <c r="A54" s="294"/>
      <c r="B54" s="294"/>
      <c r="C54" s="294"/>
      <c r="D54" s="294"/>
      <c r="E54" s="294"/>
      <c r="F54" s="294"/>
      <c r="G54" s="294"/>
      <c r="H54" s="294"/>
      <c r="I54" s="294"/>
      <c r="J54" s="294"/>
      <c r="K54" s="294"/>
      <c r="L54" s="294"/>
      <c r="M54" s="294"/>
      <c r="N54" s="294"/>
      <c r="O54" s="294"/>
      <c r="P54" s="294"/>
      <c r="Q54" s="294"/>
      <c r="R54" s="294"/>
      <c r="S54" s="294"/>
      <c r="T54" s="294"/>
      <c r="U54" s="294"/>
      <c r="V54" s="294"/>
      <c r="W54" s="294"/>
      <c r="X54" s="294"/>
    </row>
    <row r="55" spans="1:24" x14ac:dyDescent="0.4">
      <c r="A55" s="294"/>
      <c r="B55" s="294"/>
      <c r="C55" s="294"/>
      <c r="D55" s="294"/>
      <c r="E55" s="294"/>
      <c r="F55" s="294"/>
      <c r="G55" s="294"/>
      <c r="H55" s="294"/>
      <c r="I55" s="294"/>
      <c r="J55" s="294"/>
      <c r="K55" s="294"/>
      <c r="L55" s="294"/>
      <c r="M55" s="294"/>
      <c r="N55" s="294"/>
      <c r="O55" s="294"/>
      <c r="P55" s="294"/>
      <c r="Q55" s="294"/>
      <c r="R55" s="294"/>
      <c r="S55" s="294"/>
      <c r="T55" s="294"/>
      <c r="U55" s="294"/>
      <c r="V55" s="294"/>
      <c r="W55" s="294"/>
      <c r="X55" s="294"/>
    </row>
    <row r="56" spans="1:24" x14ac:dyDescent="0.4">
      <c r="A56" s="294"/>
      <c r="B56" s="294"/>
      <c r="C56" s="294"/>
      <c r="D56" s="294"/>
      <c r="E56" s="294"/>
      <c r="F56" s="294"/>
      <c r="G56" s="294"/>
      <c r="H56" s="294"/>
      <c r="I56" s="294"/>
      <c r="J56" s="294"/>
      <c r="K56" s="294"/>
      <c r="L56" s="294"/>
      <c r="M56" s="294"/>
      <c r="N56" s="294"/>
      <c r="O56" s="294"/>
      <c r="P56" s="294"/>
      <c r="Q56" s="294"/>
      <c r="R56" s="294"/>
      <c r="S56" s="294"/>
      <c r="T56" s="294"/>
      <c r="U56" s="294"/>
      <c r="V56" s="294"/>
      <c r="W56" s="294"/>
      <c r="X56" s="294"/>
    </row>
    <row r="57" spans="1:24" x14ac:dyDescent="0.4">
      <c r="A57" s="294"/>
      <c r="B57" s="294"/>
      <c r="C57" s="294"/>
      <c r="D57" s="294"/>
      <c r="E57" s="294"/>
      <c r="F57" s="294"/>
      <c r="G57" s="294"/>
      <c r="H57" s="294"/>
      <c r="I57" s="294"/>
      <c r="J57" s="294"/>
      <c r="K57" s="294"/>
      <c r="L57" s="294"/>
      <c r="M57" s="294"/>
      <c r="N57" s="294"/>
      <c r="O57" s="294"/>
      <c r="P57" s="294"/>
      <c r="Q57" s="294"/>
      <c r="R57" s="294"/>
      <c r="S57" s="294"/>
      <c r="T57" s="294"/>
      <c r="U57" s="294"/>
      <c r="V57" s="294"/>
      <c r="W57" s="294"/>
      <c r="X57" s="294"/>
    </row>
    <row r="58" spans="1:24" x14ac:dyDescent="0.4">
      <c r="A58" s="294"/>
      <c r="B58" s="294"/>
      <c r="C58" s="294"/>
      <c r="D58" s="294"/>
      <c r="E58" s="294"/>
      <c r="F58" s="294"/>
      <c r="G58" s="294"/>
      <c r="H58" s="294"/>
      <c r="I58" s="294"/>
      <c r="J58" s="294"/>
      <c r="K58" s="294"/>
      <c r="L58" s="294"/>
      <c r="M58" s="294"/>
      <c r="N58" s="294"/>
      <c r="O58" s="294"/>
      <c r="P58" s="294"/>
      <c r="Q58" s="294"/>
      <c r="R58" s="294"/>
      <c r="S58" s="294"/>
      <c r="T58" s="294"/>
      <c r="U58" s="294"/>
      <c r="V58" s="294"/>
      <c r="W58" s="294"/>
      <c r="X58" s="294"/>
    </row>
    <row r="59" spans="1:24" x14ac:dyDescent="0.4">
      <c r="A59" s="294"/>
      <c r="B59" s="294"/>
      <c r="C59" s="294"/>
      <c r="D59" s="294"/>
      <c r="E59" s="294"/>
      <c r="F59" s="294"/>
      <c r="G59" s="294"/>
      <c r="H59" s="294"/>
      <c r="I59" s="294"/>
      <c r="J59" s="294"/>
      <c r="K59" s="294"/>
      <c r="L59" s="294"/>
      <c r="M59" s="294"/>
      <c r="N59" s="294"/>
      <c r="O59" s="294"/>
      <c r="P59" s="294"/>
      <c r="Q59" s="294"/>
      <c r="R59" s="294"/>
      <c r="S59" s="294"/>
      <c r="T59" s="294"/>
      <c r="U59" s="294"/>
      <c r="V59" s="294"/>
      <c r="W59" s="294"/>
      <c r="X59" s="294"/>
    </row>
    <row r="60" spans="1:24" x14ac:dyDescent="0.4">
      <c r="A60" s="294"/>
      <c r="B60" s="294"/>
      <c r="C60" s="294"/>
      <c r="D60" s="294"/>
      <c r="E60" s="294"/>
      <c r="F60" s="294"/>
      <c r="G60" s="294"/>
      <c r="H60" s="294"/>
      <c r="I60" s="294"/>
      <c r="J60" s="294"/>
      <c r="K60" s="294"/>
      <c r="L60" s="294"/>
      <c r="M60" s="294"/>
      <c r="N60" s="294"/>
      <c r="O60" s="294"/>
      <c r="P60" s="294"/>
      <c r="Q60" s="294"/>
      <c r="R60" s="294"/>
      <c r="S60" s="294"/>
      <c r="T60" s="294"/>
      <c r="U60" s="294"/>
      <c r="V60" s="294"/>
      <c r="W60" s="294"/>
      <c r="X60" s="294"/>
    </row>
    <row r="61" spans="1:24" x14ac:dyDescent="0.4">
      <c r="A61" s="294"/>
      <c r="B61" s="294"/>
      <c r="C61" s="294"/>
      <c r="D61" s="294"/>
      <c r="E61" s="294"/>
      <c r="F61" s="294"/>
      <c r="G61" s="294"/>
      <c r="H61" s="294"/>
      <c r="I61" s="294"/>
      <c r="J61" s="294"/>
      <c r="K61" s="294"/>
      <c r="L61" s="294"/>
      <c r="M61" s="294"/>
      <c r="N61" s="294"/>
      <c r="O61" s="294"/>
      <c r="P61" s="294"/>
      <c r="Q61" s="294"/>
      <c r="R61" s="294"/>
      <c r="S61" s="294"/>
      <c r="T61" s="294"/>
      <c r="U61" s="294"/>
      <c r="V61" s="294"/>
      <c r="W61" s="294"/>
      <c r="X61" s="294"/>
    </row>
    <row r="62" spans="1:24" x14ac:dyDescent="0.4">
      <c r="A62" s="294"/>
      <c r="B62" s="294"/>
      <c r="C62" s="294"/>
      <c r="D62" s="294"/>
      <c r="E62" s="294"/>
      <c r="F62" s="294"/>
      <c r="G62" s="294"/>
      <c r="H62" s="294"/>
      <c r="I62" s="294"/>
      <c r="J62" s="294"/>
      <c r="K62" s="294"/>
      <c r="L62" s="294"/>
      <c r="M62" s="294"/>
      <c r="N62" s="294"/>
      <c r="O62" s="294"/>
      <c r="P62" s="294"/>
      <c r="Q62" s="294"/>
      <c r="R62" s="294"/>
      <c r="S62" s="294"/>
      <c r="T62" s="294"/>
      <c r="U62" s="294"/>
      <c r="V62" s="294"/>
      <c r="W62" s="294"/>
      <c r="X62" s="294"/>
    </row>
    <row r="63" spans="1:24" x14ac:dyDescent="0.4">
      <c r="A63" s="294"/>
      <c r="B63" s="294"/>
      <c r="C63" s="294"/>
      <c r="D63" s="294"/>
      <c r="E63" s="294"/>
      <c r="F63" s="294"/>
      <c r="G63" s="294"/>
      <c r="H63" s="294"/>
      <c r="I63" s="294"/>
      <c r="J63" s="294"/>
      <c r="K63" s="294"/>
      <c r="L63" s="294"/>
      <c r="M63" s="294"/>
      <c r="N63" s="294"/>
      <c r="O63" s="294"/>
      <c r="P63" s="294"/>
      <c r="Q63" s="294"/>
      <c r="R63" s="294"/>
      <c r="S63" s="294"/>
      <c r="T63" s="294"/>
      <c r="U63" s="294"/>
      <c r="V63" s="294"/>
      <c r="W63" s="294"/>
      <c r="X63" s="294"/>
    </row>
    <row r="64" spans="1:24" x14ac:dyDescent="0.4">
      <c r="A64" s="294"/>
      <c r="B64" s="294"/>
      <c r="C64" s="294"/>
      <c r="D64" s="294"/>
      <c r="E64" s="294"/>
      <c r="F64" s="294"/>
      <c r="G64" s="294"/>
      <c r="H64" s="294"/>
      <c r="I64" s="294"/>
      <c r="J64" s="294"/>
      <c r="K64" s="294"/>
      <c r="L64" s="294"/>
      <c r="M64" s="294"/>
      <c r="N64" s="294"/>
      <c r="O64" s="294"/>
      <c r="P64" s="294"/>
      <c r="Q64" s="294"/>
      <c r="R64" s="294"/>
      <c r="S64" s="294"/>
      <c r="T64" s="294"/>
      <c r="U64" s="294"/>
      <c r="V64" s="294"/>
      <c r="W64" s="294"/>
      <c r="X64" s="294"/>
    </row>
    <row r="65" spans="1:24" x14ac:dyDescent="0.4">
      <c r="A65" s="294"/>
      <c r="B65" s="294"/>
      <c r="C65" s="294"/>
      <c r="D65" s="294"/>
      <c r="E65" s="294"/>
      <c r="F65" s="294"/>
      <c r="G65" s="294"/>
      <c r="H65" s="294"/>
      <c r="I65" s="294"/>
      <c r="J65" s="294"/>
      <c r="K65" s="294"/>
      <c r="L65" s="294"/>
      <c r="M65" s="294"/>
      <c r="N65" s="294"/>
      <c r="O65" s="294"/>
      <c r="P65" s="294"/>
      <c r="Q65" s="294"/>
      <c r="R65" s="294"/>
      <c r="S65" s="294"/>
      <c r="T65" s="294"/>
      <c r="U65" s="294"/>
      <c r="V65" s="294"/>
      <c r="W65" s="294"/>
      <c r="X65" s="294"/>
    </row>
    <row r="66" spans="1:24" x14ac:dyDescent="0.4">
      <c r="A66" s="294"/>
      <c r="B66" s="294"/>
      <c r="C66" s="294"/>
      <c r="D66" s="294"/>
      <c r="E66" s="294"/>
      <c r="F66" s="294"/>
      <c r="G66" s="294"/>
      <c r="H66" s="294"/>
      <c r="I66" s="294"/>
      <c r="J66" s="294"/>
      <c r="K66" s="294"/>
      <c r="L66" s="294"/>
      <c r="M66" s="294"/>
      <c r="N66" s="294"/>
      <c r="O66" s="294"/>
      <c r="P66" s="294"/>
      <c r="Q66" s="294"/>
      <c r="R66" s="294"/>
      <c r="S66" s="294"/>
      <c r="T66" s="294"/>
      <c r="U66" s="294"/>
      <c r="V66" s="294"/>
      <c r="W66" s="294"/>
      <c r="X66" s="294"/>
    </row>
    <row r="67" spans="1:24" x14ac:dyDescent="0.4">
      <c r="A67" s="294"/>
      <c r="B67" s="294"/>
      <c r="C67" s="294"/>
      <c r="D67" s="294"/>
      <c r="E67" s="294"/>
      <c r="F67" s="294"/>
      <c r="G67" s="294"/>
      <c r="H67" s="294"/>
      <c r="I67" s="294"/>
      <c r="J67" s="294"/>
      <c r="K67" s="294"/>
      <c r="L67" s="294"/>
      <c r="M67" s="294"/>
      <c r="N67" s="294"/>
      <c r="O67" s="294"/>
      <c r="P67" s="294"/>
      <c r="Q67" s="294"/>
      <c r="R67" s="294"/>
      <c r="S67" s="294"/>
      <c r="T67" s="294"/>
      <c r="U67" s="294"/>
      <c r="V67" s="294"/>
      <c r="W67" s="294"/>
      <c r="X67" s="294"/>
    </row>
    <row r="68" spans="1:24" x14ac:dyDescent="0.4">
      <c r="A68" s="294"/>
      <c r="B68" s="294"/>
      <c r="C68" s="294"/>
      <c r="D68" s="294"/>
      <c r="E68" s="294"/>
      <c r="F68" s="294"/>
      <c r="G68" s="294"/>
      <c r="H68" s="294"/>
      <c r="I68" s="294"/>
      <c r="J68" s="294"/>
      <c r="K68" s="294"/>
      <c r="L68" s="294"/>
      <c r="M68" s="294"/>
      <c r="N68" s="294"/>
      <c r="O68" s="294"/>
      <c r="P68" s="294"/>
      <c r="Q68" s="294"/>
      <c r="R68" s="294"/>
      <c r="S68" s="294"/>
      <c r="T68" s="294"/>
      <c r="U68" s="294"/>
      <c r="V68" s="294"/>
      <c r="W68" s="294"/>
      <c r="X68" s="294"/>
    </row>
    <row r="69" spans="1:24" x14ac:dyDescent="0.4">
      <c r="A69" s="294"/>
      <c r="B69" s="294"/>
      <c r="C69" s="294"/>
      <c r="D69" s="294"/>
      <c r="E69" s="294"/>
      <c r="F69" s="294"/>
      <c r="G69" s="294"/>
      <c r="H69" s="294"/>
      <c r="I69" s="294"/>
      <c r="J69" s="294"/>
      <c r="K69" s="294"/>
      <c r="L69" s="294"/>
      <c r="M69" s="294"/>
      <c r="N69" s="294"/>
      <c r="O69" s="294"/>
      <c r="P69" s="294"/>
      <c r="Q69" s="294"/>
      <c r="R69" s="294"/>
      <c r="S69" s="294"/>
      <c r="T69" s="294"/>
      <c r="U69" s="294"/>
      <c r="V69" s="294"/>
      <c r="W69" s="294"/>
      <c r="X69" s="294"/>
    </row>
    <row r="70" spans="1:24" x14ac:dyDescent="0.4">
      <c r="A70" s="294"/>
      <c r="B70" s="294"/>
      <c r="C70" s="294"/>
      <c r="D70" s="294"/>
      <c r="E70" s="294"/>
      <c r="F70" s="294"/>
      <c r="G70" s="294"/>
      <c r="H70" s="294"/>
      <c r="I70" s="294"/>
      <c r="J70" s="294"/>
      <c r="K70" s="294"/>
      <c r="L70" s="294"/>
      <c r="M70" s="294"/>
      <c r="N70" s="294"/>
      <c r="O70" s="294"/>
      <c r="P70" s="294"/>
      <c r="Q70" s="294"/>
      <c r="R70" s="294"/>
      <c r="S70" s="294"/>
      <c r="T70" s="294"/>
      <c r="U70" s="294"/>
      <c r="V70" s="294"/>
      <c r="W70" s="294"/>
      <c r="X70" s="294"/>
    </row>
    <row r="71" spans="1:24" x14ac:dyDescent="0.4">
      <c r="A71" s="294"/>
      <c r="B71" s="294"/>
      <c r="C71" s="294"/>
      <c r="D71" s="294"/>
      <c r="E71" s="294"/>
      <c r="F71" s="294"/>
      <c r="G71" s="294"/>
      <c r="H71" s="294"/>
      <c r="I71" s="294"/>
      <c r="J71" s="294"/>
      <c r="K71" s="294"/>
      <c r="L71" s="294"/>
      <c r="M71" s="294"/>
      <c r="N71" s="294"/>
      <c r="O71" s="294"/>
      <c r="P71" s="294"/>
      <c r="Q71" s="294"/>
      <c r="R71" s="294"/>
      <c r="S71" s="294"/>
      <c r="T71" s="294"/>
      <c r="U71" s="294"/>
      <c r="V71" s="294"/>
      <c r="W71" s="294"/>
      <c r="X71" s="294"/>
    </row>
    <row r="72" spans="1:24" x14ac:dyDescent="0.4">
      <c r="A72" s="294"/>
      <c r="B72" s="294"/>
      <c r="C72" s="294"/>
      <c r="D72" s="294"/>
      <c r="E72" s="294"/>
      <c r="F72" s="294"/>
      <c r="G72" s="294"/>
      <c r="H72" s="294"/>
      <c r="I72" s="294"/>
      <c r="J72" s="294"/>
      <c r="K72" s="294"/>
      <c r="L72" s="294"/>
      <c r="M72" s="294"/>
      <c r="N72" s="294"/>
      <c r="O72" s="294"/>
      <c r="P72" s="294"/>
      <c r="Q72" s="294"/>
      <c r="R72" s="294"/>
      <c r="S72" s="294"/>
      <c r="T72" s="294"/>
      <c r="U72" s="294"/>
      <c r="V72" s="294"/>
      <c r="W72" s="294"/>
      <c r="X72" s="294"/>
    </row>
    <row r="73" spans="1:24" x14ac:dyDescent="0.4">
      <c r="A73" s="294"/>
      <c r="B73" s="294"/>
      <c r="C73" s="294"/>
      <c r="D73" s="294"/>
      <c r="E73" s="294"/>
      <c r="F73" s="294"/>
      <c r="G73" s="294"/>
      <c r="H73" s="294"/>
      <c r="I73" s="294"/>
      <c r="J73" s="294"/>
      <c r="K73" s="294"/>
      <c r="L73" s="294"/>
      <c r="M73" s="294"/>
      <c r="N73" s="294"/>
      <c r="O73" s="294"/>
      <c r="P73" s="294"/>
      <c r="Q73" s="294"/>
      <c r="R73" s="294"/>
      <c r="S73" s="294"/>
      <c r="T73" s="294"/>
      <c r="U73" s="294"/>
      <c r="V73" s="294"/>
      <c r="W73" s="294"/>
      <c r="X73" s="294"/>
    </row>
    <row r="74" spans="1:24" x14ac:dyDescent="0.4">
      <c r="A74" s="294"/>
      <c r="B74" s="294"/>
      <c r="C74" s="294"/>
      <c r="D74" s="294"/>
      <c r="E74" s="294"/>
      <c r="F74" s="294"/>
      <c r="G74" s="294"/>
      <c r="H74" s="294"/>
      <c r="I74" s="294"/>
      <c r="J74" s="294"/>
      <c r="K74" s="294"/>
      <c r="L74" s="294"/>
      <c r="M74" s="294"/>
      <c r="N74" s="294"/>
      <c r="O74" s="294"/>
      <c r="P74" s="294"/>
      <c r="Q74" s="294"/>
      <c r="R74" s="294"/>
      <c r="S74" s="294"/>
      <c r="T74" s="294"/>
      <c r="U74" s="294"/>
      <c r="V74" s="294"/>
      <c r="W74" s="294"/>
      <c r="X74" s="294"/>
    </row>
    <row r="75" spans="1:24" x14ac:dyDescent="0.4">
      <c r="A75" s="294"/>
      <c r="B75" s="294"/>
      <c r="C75" s="294"/>
      <c r="D75" s="294"/>
      <c r="E75" s="294"/>
      <c r="F75" s="294"/>
      <c r="G75" s="294"/>
      <c r="H75" s="294"/>
      <c r="I75" s="294"/>
      <c r="J75" s="294"/>
      <c r="K75" s="294"/>
      <c r="L75" s="294"/>
      <c r="M75" s="294"/>
      <c r="N75" s="294"/>
      <c r="O75" s="294"/>
      <c r="P75" s="294"/>
      <c r="Q75" s="294"/>
      <c r="R75" s="294"/>
      <c r="S75" s="294"/>
      <c r="T75" s="294"/>
      <c r="U75" s="294"/>
      <c r="V75" s="294"/>
      <c r="W75" s="294"/>
      <c r="X75" s="294"/>
    </row>
    <row r="76" spans="1:24" x14ac:dyDescent="0.4">
      <c r="A76" s="294"/>
      <c r="B76" s="294"/>
      <c r="C76" s="294"/>
      <c r="D76" s="294"/>
      <c r="E76" s="294"/>
      <c r="F76" s="294"/>
      <c r="G76" s="294"/>
      <c r="H76" s="294"/>
      <c r="I76" s="294"/>
      <c r="J76" s="294"/>
      <c r="K76" s="294"/>
      <c r="L76" s="294"/>
      <c r="M76" s="294"/>
      <c r="N76" s="294"/>
      <c r="O76" s="294"/>
      <c r="P76" s="294"/>
      <c r="Q76" s="294"/>
      <c r="R76" s="294"/>
      <c r="S76" s="294"/>
      <c r="T76" s="294"/>
      <c r="U76" s="294"/>
      <c r="V76" s="294"/>
      <c r="W76" s="294"/>
      <c r="X76" s="294"/>
    </row>
    <row r="77" spans="1:24" x14ac:dyDescent="0.4">
      <c r="A77" s="294"/>
      <c r="B77" s="294"/>
      <c r="C77" s="294"/>
      <c r="D77" s="294"/>
      <c r="E77" s="294"/>
      <c r="F77" s="294"/>
      <c r="G77" s="294"/>
      <c r="H77" s="294"/>
      <c r="I77" s="294"/>
      <c r="J77" s="294"/>
      <c r="K77" s="294"/>
      <c r="L77" s="294"/>
      <c r="M77" s="294"/>
      <c r="N77" s="294"/>
      <c r="O77" s="294"/>
      <c r="P77" s="294"/>
      <c r="Q77" s="294"/>
      <c r="R77" s="294"/>
      <c r="S77" s="294"/>
      <c r="T77" s="294"/>
      <c r="U77" s="294"/>
      <c r="V77" s="294"/>
      <c r="W77" s="294"/>
      <c r="X77" s="294"/>
    </row>
    <row r="78" spans="1:24" x14ac:dyDescent="0.4">
      <c r="A78" s="294"/>
      <c r="B78" s="294"/>
      <c r="C78" s="294"/>
      <c r="D78" s="294"/>
      <c r="E78" s="294"/>
      <c r="F78" s="294"/>
      <c r="G78" s="294"/>
      <c r="H78" s="294"/>
      <c r="I78" s="294"/>
      <c r="J78" s="294"/>
      <c r="K78" s="294"/>
      <c r="L78" s="294"/>
      <c r="M78" s="294"/>
      <c r="N78" s="294"/>
      <c r="O78" s="294"/>
      <c r="P78" s="294"/>
      <c r="Q78" s="294"/>
      <c r="R78" s="294"/>
      <c r="S78" s="294"/>
      <c r="T78" s="294"/>
      <c r="U78" s="294"/>
      <c r="V78" s="294"/>
      <c r="W78" s="294"/>
      <c r="X78" s="294"/>
    </row>
    <row r="79" spans="1:24" x14ac:dyDescent="0.4">
      <c r="A79" s="294"/>
      <c r="B79" s="294"/>
      <c r="C79" s="294"/>
      <c r="D79" s="294"/>
      <c r="E79" s="294"/>
      <c r="F79" s="294"/>
      <c r="G79" s="294"/>
      <c r="H79" s="294"/>
      <c r="I79" s="294"/>
      <c r="J79" s="294"/>
      <c r="K79" s="294"/>
      <c r="L79" s="294"/>
      <c r="M79" s="294"/>
      <c r="N79" s="294"/>
      <c r="O79" s="294"/>
      <c r="P79" s="294"/>
      <c r="Q79" s="294"/>
      <c r="R79" s="294"/>
      <c r="S79" s="294"/>
      <c r="T79" s="294"/>
      <c r="U79" s="294"/>
      <c r="V79" s="294"/>
      <c r="W79" s="294"/>
      <c r="X79" s="294"/>
    </row>
    <row r="80" spans="1:24" x14ac:dyDescent="0.4">
      <c r="A80" s="294"/>
      <c r="B80" s="294"/>
      <c r="C80" s="294"/>
      <c r="D80" s="294"/>
      <c r="E80" s="294"/>
      <c r="F80" s="294"/>
      <c r="G80" s="294"/>
      <c r="H80" s="294"/>
      <c r="I80" s="294"/>
      <c r="J80" s="294"/>
      <c r="K80" s="294"/>
      <c r="L80" s="294"/>
      <c r="M80" s="294"/>
      <c r="N80" s="294"/>
      <c r="O80" s="294"/>
      <c r="P80" s="294"/>
      <c r="Q80" s="294"/>
      <c r="R80" s="294"/>
      <c r="S80" s="294"/>
      <c r="T80" s="294"/>
      <c r="U80" s="294"/>
      <c r="V80" s="294"/>
      <c r="W80" s="294"/>
      <c r="X80" s="294"/>
    </row>
    <row r="81" spans="1:24" x14ac:dyDescent="0.4">
      <c r="A81" s="294"/>
      <c r="B81" s="294"/>
      <c r="C81" s="294"/>
      <c r="D81" s="294"/>
      <c r="E81" s="294"/>
      <c r="F81" s="294"/>
      <c r="G81" s="294"/>
      <c r="H81" s="294"/>
      <c r="I81" s="294"/>
      <c r="J81" s="294"/>
      <c r="K81" s="294"/>
      <c r="L81" s="294"/>
      <c r="M81" s="294"/>
      <c r="N81" s="294"/>
      <c r="O81" s="294"/>
      <c r="P81" s="294"/>
      <c r="Q81" s="294"/>
      <c r="R81" s="294"/>
      <c r="S81" s="294"/>
      <c r="T81" s="294"/>
      <c r="U81" s="294"/>
      <c r="V81" s="294"/>
      <c r="W81" s="294"/>
      <c r="X81" s="294"/>
    </row>
    <row r="82" spans="1:24" x14ac:dyDescent="0.4">
      <c r="A82" s="294"/>
      <c r="B82" s="294"/>
      <c r="C82" s="294"/>
      <c r="D82" s="294"/>
      <c r="E82" s="294"/>
      <c r="F82" s="294"/>
      <c r="G82" s="294"/>
      <c r="H82" s="294"/>
      <c r="I82" s="294"/>
      <c r="J82" s="294"/>
      <c r="K82" s="294"/>
      <c r="L82" s="294"/>
      <c r="M82" s="294"/>
      <c r="N82" s="294"/>
      <c r="O82" s="294"/>
      <c r="P82" s="294"/>
      <c r="Q82" s="294"/>
      <c r="R82" s="294"/>
      <c r="S82" s="294"/>
      <c r="T82" s="294"/>
      <c r="U82" s="294"/>
      <c r="V82" s="294"/>
      <c r="W82" s="294"/>
      <c r="X82" s="294"/>
    </row>
    <row r="83" spans="1:24" x14ac:dyDescent="0.4">
      <c r="A83" s="294"/>
      <c r="B83" s="294"/>
      <c r="C83" s="294"/>
      <c r="D83" s="294"/>
      <c r="E83" s="294"/>
      <c r="F83" s="294"/>
      <c r="G83" s="294"/>
      <c r="H83" s="294"/>
      <c r="I83" s="294"/>
      <c r="J83" s="294"/>
      <c r="K83" s="294"/>
      <c r="L83" s="294"/>
      <c r="M83" s="294"/>
      <c r="N83" s="294"/>
      <c r="O83" s="294"/>
      <c r="P83" s="294"/>
      <c r="Q83" s="294"/>
      <c r="R83" s="294"/>
      <c r="S83" s="294"/>
      <c r="T83" s="294"/>
      <c r="U83" s="294"/>
      <c r="V83" s="294"/>
      <c r="W83" s="294"/>
      <c r="X83" s="294"/>
    </row>
    <row r="84" spans="1:24" x14ac:dyDescent="0.4">
      <c r="A84" s="294"/>
      <c r="B84" s="294"/>
      <c r="C84" s="294"/>
      <c r="D84" s="294"/>
      <c r="E84" s="294"/>
      <c r="F84" s="294"/>
      <c r="G84" s="294"/>
      <c r="H84" s="294"/>
      <c r="I84" s="294"/>
      <c r="J84" s="294"/>
      <c r="K84" s="294"/>
      <c r="L84" s="294"/>
      <c r="M84" s="294"/>
      <c r="N84" s="294"/>
      <c r="O84" s="294"/>
      <c r="P84" s="294"/>
      <c r="Q84" s="294"/>
      <c r="R84" s="294"/>
      <c r="S84" s="294"/>
      <c r="T84" s="294"/>
      <c r="U84" s="294"/>
      <c r="V84" s="294"/>
      <c r="W84" s="294"/>
      <c r="X84" s="294"/>
    </row>
    <row r="85" spans="1:24" x14ac:dyDescent="0.4">
      <c r="A85" s="294"/>
      <c r="B85" s="294"/>
      <c r="C85" s="294"/>
      <c r="D85" s="294"/>
      <c r="E85" s="294"/>
      <c r="F85" s="294"/>
      <c r="G85" s="294"/>
      <c r="H85" s="294"/>
      <c r="I85" s="294"/>
      <c r="J85" s="294"/>
      <c r="K85" s="294"/>
      <c r="L85" s="294"/>
      <c r="M85" s="294"/>
      <c r="N85" s="294"/>
      <c r="O85" s="294"/>
      <c r="P85" s="294"/>
      <c r="Q85" s="294"/>
      <c r="R85" s="294"/>
      <c r="S85" s="294"/>
      <c r="T85" s="294"/>
      <c r="U85" s="294"/>
      <c r="V85" s="294"/>
      <c r="W85" s="294"/>
      <c r="X85" s="294"/>
    </row>
    <row r="86" spans="1:24" x14ac:dyDescent="0.4">
      <c r="A86" s="294"/>
      <c r="B86" s="294"/>
      <c r="C86" s="294"/>
      <c r="D86" s="294"/>
      <c r="E86" s="294"/>
      <c r="F86" s="294"/>
      <c r="G86" s="294"/>
      <c r="H86" s="294"/>
      <c r="I86" s="294"/>
      <c r="J86" s="294"/>
      <c r="K86" s="294"/>
      <c r="L86" s="294"/>
      <c r="M86" s="294"/>
      <c r="N86" s="294"/>
      <c r="O86" s="294"/>
      <c r="P86" s="294"/>
      <c r="Q86" s="294"/>
      <c r="R86" s="294"/>
      <c r="S86" s="294"/>
      <c r="T86" s="294"/>
      <c r="U86" s="294"/>
      <c r="V86" s="294"/>
      <c r="W86" s="294"/>
      <c r="X86" s="294"/>
    </row>
    <row r="87" spans="1:24" x14ac:dyDescent="0.4">
      <c r="A87" s="294"/>
      <c r="B87" s="294"/>
      <c r="C87" s="294"/>
      <c r="D87" s="294"/>
      <c r="E87" s="294"/>
      <c r="F87" s="294"/>
      <c r="G87" s="294"/>
      <c r="H87" s="294"/>
      <c r="I87" s="294"/>
      <c r="J87" s="294"/>
      <c r="K87" s="294"/>
      <c r="L87" s="294"/>
      <c r="M87" s="294"/>
      <c r="N87" s="294"/>
      <c r="O87" s="294"/>
      <c r="P87" s="294"/>
      <c r="Q87" s="294"/>
      <c r="R87" s="294"/>
      <c r="S87" s="294"/>
      <c r="T87" s="294"/>
      <c r="U87" s="294"/>
      <c r="V87" s="294"/>
      <c r="W87" s="294"/>
      <c r="X87" s="294"/>
    </row>
    <row r="88" spans="1:24" x14ac:dyDescent="0.4">
      <c r="A88" s="294"/>
      <c r="B88" s="294"/>
      <c r="C88" s="294"/>
      <c r="D88" s="294"/>
      <c r="E88" s="294"/>
      <c r="F88" s="294"/>
      <c r="G88" s="294"/>
      <c r="H88" s="294"/>
      <c r="I88" s="294"/>
      <c r="J88" s="294"/>
      <c r="K88" s="294"/>
      <c r="L88" s="294"/>
      <c r="M88" s="294"/>
      <c r="N88" s="294"/>
      <c r="O88" s="294"/>
      <c r="P88" s="294"/>
      <c r="Q88" s="294"/>
      <c r="R88" s="294"/>
      <c r="S88" s="294"/>
      <c r="T88" s="294"/>
      <c r="U88" s="294"/>
      <c r="V88" s="294"/>
      <c r="W88" s="294"/>
      <c r="X88" s="294"/>
    </row>
    <row r="89" spans="1:24" x14ac:dyDescent="0.4">
      <c r="A89" s="294"/>
      <c r="B89" s="294"/>
      <c r="C89" s="294"/>
      <c r="D89" s="294"/>
      <c r="E89" s="294"/>
      <c r="F89" s="294"/>
      <c r="G89" s="294"/>
      <c r="H89" s="294"/>
      <c r="I89" s="294"/>
      <c r="J89" s="294"/>
      <c r="K89" s="294"/>
      <c r="L89" s="294"/>
      <c r="M89" s="294"/>
      <c r="N89" s="294"/>
      <c r="O89" s="294"/>
      <c r="P89" s="294"/>
      <c r="Q89" s="294"/>
      <c r="R89" s="294"/>
      <c r="S89" s="294"/>
      <c r="T89" s="294"/>
      <c r="U89" s="294"/>
      <c r="V89" s="294"/>
      <c r="W89" s="294"/>
      <c r="X89" s="294"/>
    </row>
    <row r="90" spans="1:24" x14ac:dyDescent="0.4">
      <c r="A90" s="294"/>
      <c r="B90" s="294"/>
      <c r="C90" s="294"/>
      <c r="D90" s="294"/>
      <c r="E90" s="294"/>
      <c r="F90" s="294"/>
      <c r="G90" s="294"/>
      <c r="H90" s="294"/>
      <c r="I90" s="294"/>
      <c r="J90" s="294"/>
      <c r="K90" s="294"/>
      <c r="L90" s="294"/>
      <c r="M90" s="294"/>
      <c r="N90" s="294"/>
      <c r="O90" s="294"/>
      <c r="P90" s="294"/>
      <c r="Q90" s="294"/>
      <c r="R90" s="294"/>
      <c r="S90" s="294"/>
      <c r="T90" s="294"/>
      <c r="U90" s="294"/>
      <c r="V90" s="294"/>
      <c r="W90" s="294"/>
      <c r="X90" s="294"/>
    </row>
    <row r="91" spans="1:24" x14ac:dyDescent="0.4">
      <c r="A91" s="294"/>
      <c r="B91" s="294"/>
      <c r="C91" s="294"/>
      <c r="D91" s="294"/>
      <c r="E91" s="294"/>
      <c r="F91" s="294"/>
      <c r="G91" s="294"/>
      <c r="H91" s="294"/>
      <c r="I91" s="294"/>
      <c r="J91" s="294"/>
      <c r="K91" s="294"/>
      <c r="L91" s="294"/>
      <c r="M91" s="294"/>
      <c r="N91" s="294"/>
      <c r="O91" s="294"/>
      <c r="P91" s="294"/>
      <c r="Q91" s="294"/>
      <c r="R91" s="294"/>
      <c r="S91" s="294"/>
      <c r="T91" s="294"/>
      <c r="U91" s="294"/>
      <c r="V91" s="294"/>
      <c r="W91" s="294"/>
      <c r="X91" s="294"/>
    </row>
    <row r="92" spans="1:24" x14ac:dyDescent="0.4">
      <c r="A92" s="294"/>
      <c r="B92" s="294"/>
      <c r="C92" s="294"/>
      <c r="D92" s="294"/>
      <c r="E92" s="294"/>
      <c r="F92" s="294"/>
      <c r="G92" s="294"/>
      <c r="H92" s="294"/>
      <c r="I92" s="294"/>
      <c r="J92" s="294"/>
      <c r="K92" s="294"/>
      <c r="L92" s="294"/>
      <c r="M92" s="294"/>
      <c r="N92" s="294"/>
      <c r="O92" s="294"/>
      <c r="P92" s="294"/>
      <c r="Q92" s="294"/>
      <c r="R92" s="294"/>
      <c r="S92" s="294"/>
      <c r="T92" s="294"/>
      <c r="U92" s="294"/>
      <c r="V92" s="294"/>
      <c r="W92" s="294"/>
      <c r="X92" s="294"/>
    </row>
    <row r="93" spans="1:24" x14ac:dyDescent="0.4">
      <c r="A93" s="294"/>
      <c r="B93" s="294"/>
      <c r="C93" s="294"/>
      <c r="D93" s="294"/>
      <c r="E93" s="294"/>
      <c r="F93" s="294"/>
      <c r="G93" s="294"/>
      <c r="H93" s="294"/>
      <c r="I93" s="294"/>
      <c r="J93" s="294"/>
      <c r="K93" s="294"/>
      <c r="L93" s="294"/>
      <c r="M93" s="294"/>
      <c r="N93" s="294"/>
      <c r="O93" s="294"/>
      <c r="P93" s="294"/>
      <c r="Q93" s="294"/>
      <c r="R93" s="294"/>
      <c r="S93" s="294"/>
      <c r="T93" s="294"/>
      <c r="U93" s="294"/>
      <c r="V93" s="294"/>
      <c r="W93" s="294"/>
      <c r="X93" s="294"/>
    </row>
    <row r="94" spans="1:24" x14ac:dyDescent="0.4">
      <c r="A94" s="294"/>
      <c r="B94" s="294"/>
      <c r="C94" s="294"/>
      <c r="D94" s="294"/>
      <c r="E94" s="294"/>
      <c r="F94" s="294"/>
      <c r="G94" s="294"/>
      <c r="H94" s="294"/>
      <c r="I94" s="294"/>
      <c r="J94" s="294"/>
      <c r="K94" s="294"/>
      <c r="L94" s="294"/>
      <c r="M94" s="294"/>
      <c r="N94" s="294"/>
      <c r="O94" s="294"/>
      <c r="P94" s="294"/>
      <c r="Q94" s="294"/>
      <c r="R94" s="294"/>
      <c r="S94" s="294"/>
      <c r="T94" s="294"/>
      <c r="U94" s="294"/>
      <c r="V94" s="294"/>
      <c r="W94" s="294"/>
      <c r="X94" s="294"/>
    </row>
    <row r="95" spans="1:24" x14ac:dyDescent="0.4">
      <c r="A95" s="294"/>
      <c r="B95" s="294"/>
      <c r="C95" s="294"/>
      <c r="D95" s="294"/>
      <c r="E95" s="294"/>
      <c r="F95" s="294"/>
      <c r="G95" s="294"/>
      <c r="H95" s="294"/>
      <c r="I95" s="294"/>
      <c r="J95" s="294"/>
      <c r="K95" s="294"/>
      <c r="L95" s="294"/>
      <c r="M95" s="294"/>
      <c r="N95" s="294"/>
      <c r="O95" s="294"/>
      <c r="P95" s="294"/>
      <c r="Q95" s="294"/>
      <c r="R95" s="294"/>
      <c r="S95" s="294"/>
      <c r="T95" s="294"/>
      <c r="U95" s="294"/>
      <c r="V95" s="294"/>
      <c r="W95" s="294"/>
      <c r="X95" s="294"/>
    </row>
    <row r="96" spans="1:24" x14ac:dyDescent="0.4">
      <c r="A96" s="294"/>
      <c r="B96" s="294"/>
      <c r="C96" s="294"/>
      <c r="D96" s="294"/>
      <c r="E96" s="294"/>
      <c r="F96" s="294"/>
      <c r="G96" s="294"/>
      <c r="H96" s="294"/>
      <c r="I96" s="294"/>
      <c r="J96" s="294"/>
      <c r="K96" s="294"/>
      <c r="L96" s="294"/>
      <c r="M96" s="294"/>
      <c r="N96" s="294"/>
      <c r="O96" s="294"/>
      <c r="P96" s="294"/>
      <c r="Q96" s="294"/>
      <c r="R96" s="294"/>
      <c r="S96" s="294"/>
      <c r="T96" s="294"/>
      <c r="U96" s="294"/>
      <c r="V96" s="294"/>
      <c r="W96" s="294"/>
      <c r="X96" s="294"/>
    </row>
    <row r="97" spans="1:24" x14ac:dyDescent="0.4">
      <c r="A97" s="294"/>
      <c r="B97" s="294"/>
      <c r="C97" s="294"/>
      <c r="D97" s="294"/>
      <c r="E97" s="294"/>
      <c r="F97" s="294"/>
      <c r="G97" s="294"/>
      <c r="H97" s="294"/>
      <c r="I97" s="294"/>
      <c r="J97" s="294"/>
      <c r="K97" s="294"/>
      <c r="L97" s="294"/>
      <c r="M97" s="294"/>
      <c r="N97" s="294"/>
      <c r="O97" s="294"/>
      <c r="P97" s="294"/>
      <c r="Q97" s="294"/>
      <c r="R97" s="294"/>
      <c r="S97" s="294"/>
      <c r="T97" s="294"/>
      <c r="U97" s="294"/>
      <c r="V97" s="294"/>
      <c r="W97" s="294"/>
      <c r="X97" s="294"/>
    </row>
    <row r="98" spans="1:24" x14ac:dyDescent="0.4">
      <c r="A98" s="294"/>
      <c r="B98" s="294"/>
      <c r="C98" s="294"/>
      <c r="D98" s="294"/>
      <c r="E98" s="294"/>
      <c r="F98" s="294"/>
      <c r="G98" s="294"/>
      <c r="H98" s="294"/>
      <c r="I98" s="294"/>
      <c r="J98" s="294"/>
      <c r="K98" s="294"/>
      <c r="L98" s="294"/>
      <c r="M98" s="294"/>
      <c r="N98" s="294"/>
      <c r="O98" s="294"/>
      <c r="P98" s="294"/>
      <c r="Q98" s="294"/>
      <c r="R98" s="294"/>
      <c r="S98" s="294"/>
      <c r="T98" s="294"/>
      <c r="U98" s="294"/>
      <c r="V98" s="294"/>
      <c r="W98" s="294"/>
      <c r="X98" s="294"/>
    </row>
    <row r="99" spans="1:24" x14ac:dyDescent="0.4">
      <c r="A99" s="294"/>
      <c r="B99" s="294"/>
      <c r="C99" s="294"/>
      <c r="D99" s="294"/>
      <c r="E99" s="294"/>
      <c r="F99" s="294"/>
      <c r="G99" s="294"/>
      <c r="H99" s="294"/>
      <c r="I99" s="294"/>
      <c r="J99" s="294"/>
      <c r="K99" s="294"/>
      <c r="L99" s="294"/>
      <c r="M99" s="294"/>
      <c r="N99" s="294"/>
      <c r="O99" s="294"/>
      <c r="P99" s="294"/>
      <c r="Q99" s="294"/>
      <c r="R99" s="294"/>
      <c r="S99" s="294"/>
      <c r="T99" s="294"/>
      <c r="U99" s="294"/>
      <c r="V99" s="294"/>
      <c r="W99" s="294"/>
      <c r="X99" s="294"/>
    </row>
    <row r="100" spans="1:24" x14ac:dyDescent="0.4">
      <c r="A100" s="294"/>
      <c r="B100" s="294"/>
      <c r="C100" s="294"/>
      <c r="D100" s="294"/>
      <c r="E100" s="294"/>
      <c r="F100" s="294"/>
      <c r="G100" s="294"/>
      <c r="H100" s="294"/>
      <c r="I100" s="294"/>
      <c r="J100" s="294"/>
      <c r="K100" s="294"/>
      <c r="L100" s="294"/>
      <c r="M100" s="294"/>
      <c r="N100" s="294"/>
      <c r="O100" s="294"/>
      <c r="P100" s="294"/>
      <c r="Q100" s="294"/>
      <c r="R100" s="294"/>
      <c r="S100" s="294"/>
      <c r="T100" s="294"/>
      <c r="U100" s="294"/>
      <c r="V100" s="294"/>
      <c r="W100" s="294"/>
      <c r="X100" s="294"/>
    </row>
    <row r="101" spans="1:24" x14ac:dyDescent="0.4">
      <c r="A101" s="294"/>
      <c r="B101" s="294"/>
      <c r="C101" s="294"/>
      <c r="D101" s="294"/>
      <c r="E101" s="294"/>
      <c r="F101" s="294"/>
      <c r="G101" s="294"/>
      <c r="H101" s="294"/>
      <c r="I101" s="294"/>
      <c r="J101" s="294"/>
      <c r="K101" s="294"/>
      <c r="L101" s="294"/>
      <c r="M101" s="294"/>
      <c r="N101" s="294"/>
      <c r="O101" s="294"/>
      <c r="P101" s="294"/>
      <c r="Q101" s="294"/>
      <c r="R101" s="294"/>
      <c r="S101" s="294"/>
      <c r="T101" s="294"/>
      <c r="U101" s="294"/>
      <c r="V101" s="294"/>
      <c r="W101" s="294"/>
      <c r="X101" s="294"/>
    </row>
    <row r="102" spans="1:24" x14ac:dyDescent="0.4">
      <c r="A102" s="294"/>
      <c r="B102" s="294"/>
      <c r="C102" s="294"/>
      <c r="D102" s="294"/>
      <c r="E102" s="294"/>
      <c r="F102" s="294"/>
      <c r="G102" s="294"/>
      <c r="H102" s="294"/>
      <c r="I102" s="294"/>
      <c r="J102" s="294"/>
      <c r="K102" s="294"/>
      <c r="L102" s="294"/>
      <c r="M102" s="294"/>
      <c r="N102" s="294"/>
      <c r="O102" s="294"/>
      <c r="P102" s="294"/>
      <c r="Q102" s="294"/>
      <c r="R102" s="294"/>
      <c r="S102" s="294"/>
      <c r="T102" s="294"/>
      <c r="U102" s="294"/>
      <c r="V102" s="294"/>
      <c r="W102" s="294"/>
      <c r="X102" s="294"/>
    </row>
    <row r="103" spans="1:24" x14ac:dyDescent="0.4">
      <c r="A103" s="294"/>
      <c r="B103" s="294"/>
      <c r="C103" s="294"/>
      <c r="D103" s="294"/>
      <c r="E103" s="294"/>
      <c r="F103" s="294"/>
      <c r="G103" s="294"/>
      <c r="H103" s="294"/>
      <c r="I103" s="294"/>
      <c r="J103" s="294"/>
      <c r="K103" s="294"/>
      <c r="L103" s="294"/>
      <c r="M103" s="294"/>
      <c r="N103" s="294"/>
      <c r="O103" s="294"/>
      <c r="P103" s="294"/>
      <c r="Q103" s="294"/>
      <c r="R103" s="294"/>
      <c r="S103" s="294"/>
      <c r="T103" s="294"/>
      <c r="U103" s="294"/>
      <c r="V103" s="294"/>
      <c r="W103" s="294"/>
      <c r="X103" s="294"/>
    </row>
    <row r="104" spans="1:24" x14ac:dyDescent="0.4">
      <c r="A104" s="294"/>
      <c r="B104" s="294"/>
      <c r="C104" s="294"/>
      <c r="D104" s="294"/>
      <c r="E104" s="294"/>
      <c r="F104" s="294"/>
      <c r="G104" s="294"/>
      <c r="H104" s="294"/>
      <c r="I104" s="294"/>
      <c r="J104" s="294"/>
      <c r="K104" s="294"/>
      <c r="L104" s="294"/>
      <c r="M104" s="294"/>
      <c r="N104" s="294"/>
      <c r="O104" s="294"/>
      <c r="P104" s="294"/>
      <c r="Q104" s="294"/>
      <c r="R104" s="294"/>
      <c r="S104" s="294"/>
      <c r="T104" s="294"/>
      <c r="U104" s="294"/>
      <c r="V104" s="294"/>
      <c r="W104" s="294"/>
      <c r="X104" s="294"/>
    </row>
    <row r="105" spans="1:24" x14ac:dyDescent="0.4">
      <c r="A105" s="294"/>
      <c r="B105" s="294"/>
      <c r="C105" s="294"/>
      <c r="D105" s="294"/>
      <c r="E105" s="294"/>
      <c r="F105" s="294"/>
      <c r="G105" s="294"/>
      <c r="H105" s="294"/>
      <c r="I105" s="294"/>
      <c r="J105" s="294"/>
      <c r="K105" s="294"/>
      <c r="L105" s="294"/>
      <c r="M105" s="294"/>
      <c r="N105" s="294"/>
      <c r="O105" s="294"/>
      <c r="P105" s="294"/>
      <c r="Q105" s="294"/>
      <c r="R105" s="294"/>
      <c r="S105" s="294"/>
      <c r="T105" s="294"/>
      <c r="U105" s="294"/>
      <c r="V105" s="294"/>
      <c r="W105" s="294"/>
      <c r="X105" s="294"/>
    </row>
    <row r="106" spans="1:24" x14ac:dyDescent="0.4">
      <c r="A106" s="294"/>
      <c r="B106" s="294"/>
      <c r="C106" s="294"/>
      <c r="D106" s="294"/>
      <c r="E106" s="294"/>
      <c r="F106" s="294"/>
      <c r="G106" s="294"/>
      <c r="H106" s="294"/>
      <c r="I106" s="294"/>
      <c r="J106" s="294"/>
      <c r="K106" s="294"/>
      <c r="L106" s="294"/>
      <c r="M106" s="294"/>
      <c r="N106" s="294"/>
      <c r="O106" s="294"/>
      <c r="P106" s="294"/>
      <c r="Q106" s="294"/>
      <c r="R106" s="294"/>
      <c r="S106" s="294"/>
      <c r="T106" s="294"/>
      <c r="U106" s="294"/>
      <c r="V106" s="294"/>
      <c r="W106" s="294"/>
      <c r="X106" s="294"/>
    </row>
    <row r="107" spans="1:24" x14ac:dyDescent="0.4">
      <c r="A107" s="294"/>
      <c r="B107" s="294"/>
      <c r="C107" s="294"/>
      <c r="D107" s="294"/>
      <c r="E107" s="294"/>
      <c r="F107" s="294"/>
      <c r="G107" s="294"/>
      <c r="H107" s="294"/>
      <c r="I107" s="294"/>
      <c r="J107" s="294"/>
      <c r="K107" s="294"/>
      <c r="L107" s="294"/>
      <c r="M107" s="294"/>
      <c r="N107" s="294"/>
      <c r="O107" s="294"/>
      <c r="P107" s="294"/>
      <c r="Q107" s="294"/>
      <c r="R107" s="294"/>
      <c r="S107" s="294"/>
      <c r="T107" s="294"/>
      <c r="U107" s="294"/>
      <c r="V107" s="294"/>
      <c r="W107" s="294"/>
      <c r="X107" s="294"/>
    </row>
    <row r="108" spans="1:24" x14ac:dyDescent="0.4">
      <c r="A108" s="294"/>
      <c r="B108" s="294"/>
      <c r="C108" s="294"/>
      <c r="D108" s="294"/>
      <c r="E108" s="294"/>
      <c r="F108" s="294"/>
      <c r="G108" s="294"/>
      <c r="H108" s="294"/>
      <c r="I108" s="294"/>
      <c r="J108" s="294"/>
      <c r="K108" s="294"/>
      <c r="L108" s="294"/>
      <c r="M108" s="294"/>
      <c r="N108" s="294"/>
      <c r="O108" s="294"/>
      <c r="P108" s="294"/>
      <c r="Q108" s="294"/>
      <c r="R108" s="294"/>
      <c r="S108" s="294"/>
      <c r="T108" s="294"/>
      <c r="U108" s="294"/>
      <c r="V108" s="294"/>
      <c r="W108" s="294"/>
      <c r="X108" s="294"/>
    </row>
    <row r="109" spans="1:24" x14ac:dyDescent="0.4">
      <c r="A109" s="294"/>
      <c r="B109" s="294"/>
      <c r="C109" s="294"/>
      <c r="D109" s="294"/>
      <c r="E109" s="294"/>
      <c r="F109" s="294"/>
      <c r="G109" s="294"/>
      <c r="H109" s="294"/>
      <c r="I109" s="294"/>
      <c r="J109" s="294"/>
      <c r="K109" s="294"/>
      <c r="L109" s="294"/>
      <c r="M109" s="294"/>
      <c r="N109" s="294"/>
      <c r="O109" s="294"/>
      <c r="P109" s="294"/>
      <c r="Q109" s="294"/>
      <c r="R109" s="294"/>
      <c r="S109" s="294"/>
      <c r="T109" s="294"/>
      <c r="U109" s="294"/>
      <c r="V109" s="294"/>
      <c r="W109" s="294"/>
      <c r="X109" s="294"/>
    </row>
    <row r="110" spans="1:24" x14ac:dyDescent="0.4">
      <c r="A110" s="294"/>
      <c r="B110" s="294"/>
      <c r="C110" s="294"/>
      <c r="D110" s="294"/>
      <c r="E110" s="294"/>
      <c r="F110" s="294"/>
      <c r="G110" s="294"/>
      <c r="H110" s="294"/>
      <c r="I110" s="294"/>
      <c r="J110" s="294"/>
      <c r="K110" s="294"/>
      <c r="L110" s="294"/>
      <c r="M110" s="294"/>
      <c r="N110" s="294"/>
      <c r="O110" s="294"/>
      <c r="P110" s="294"/>
      <c r="Q110" s="294"/>
      <c r="R110" s="294"/>
      <c r="S110" s="294"/>
      <c r="T110" s="294"/>
      <c r="U110" s="294"/>
      <c r="V110" s="294"/>
      <c r="W110" s="294"/>
      <c r="X110" s="294"/>
    </row>
    <row r="111" spans="1:24" x14ac:dyDescent="0.4">
      <c r="A111" s="294"/>
      <c r="B111" s="294"/>
      <c r="C111" s="294"/>
      <c r="D111" s="294"/>
      <c r="E111" s="294"/>
      <c r="F111" s="294"/>
      <c r="G111" s="294"/>
      <c r="H111" s="294"/>
      <c r="I111" s="294"/>
      <c r="J111" s="294"/>
      <c r="K111" s="294"/>
      <c r="L111" s="294"/>
      <c r="M111" s="294"/>
      <c r="N111" s="294"/>
      <c r="O111" s="294"/>
      <c r="P111" s="294"/>
      <c r="Q111" s="294"/>
      <c r="R111" s="294"/>
      <c r="S111" s="294"/>
      <c r="T111" s="294"/>
      <c r="U111" s="294"/>
      <c r="V111" s="294"/>
      <c r="W111" s="294"/>
      <c r="X111" s="294"/>
    </row>
    <row r="112" spans="1:24" x14ac:dyDescent="0.4">
      <c r="A112" s="294"/>
      <c r="B112" s="294"/>
      <c r="C112" s="294"/>
      <c r="D112" s="294"/>
      <c r="E112" s="294"/>
      <c r="F112" s="294"/>
      <c r="G112" s="294"/>
      <c r="H112" s="294"/>
      <c r="I112" s="294"/>
      <c r="J112" s="294"/>
      <c r="K112" s="294"/>
      <c r="L112" s="294"/>
      <c r="M112" s="294"/>
      <c r="N112" s="294"/>
      <c r="O112" s="294"/>
      <c r="P112" s="294"/>
      <c r="Q112" s="294"/>
      <c r="R112" s="294"/>
      <c r="S112" s="294"/>
      <c r="T112" s="294"/>
      <c r="U112" s="294"/>
      <c r="V112" s="294"/>
      <c r="W112" s="294"/>
      <c r="X112" s="294"/>
    </row>
    <row r="113" spans="1:24" x14ac:dyDescent="0.4">
      <c r="A113" s="294"/>
      <c r="B113" s="294"/>
      <c r="C113" s="294"/>
      <c r="D113" s="294"/>
      <c r="E113" s="294"/>
      <c r="F113" s="294"/>
      <c r="G113" s="294"/>
      <c r="H113" s="294"/>
      <c r="I113" s="294"/>
      <c r="J113" s="294"/>
      <c r="K113" s="294"/>
      <c r="L113" s="294"/>
      <c r="M113" s="294"/>
      <c r="N113" s="294"/>
      <c r="O113" s="294"/>
      <c r="P113" s="294"/>
      <c r="Q113" s="294"/>
      <c r="R113" s="294"/>
      <c r="S113" s="294"/>
      <c r="T113" s="294"/>
      <c r="U113" s="294"/>
      <c r="V113" s="294"/>
      <c r="W113" s="294"/>
      <c r="X113" s="294"/>
    </row>
    <row r="114" spans="1:24" x14ac:dyDescent="0.4">
      <c r="A114" s="294"/>
      <c r="B114" s="294"/>
      <c r="C114" s="294"/>
      <c r="D114" s="294"/>
      <c r="E114" s="294"/>
      <c r="F114" s="294"/>
      <c r="G114" s="294"/>
      <c r="H114" s="294"/>
      <c r="I114" s="294"/>
      <c r="J114" s="294"/>
      <c r="K114" s="294"/>
      <c r="L114" s="294"/>
      <c r="M114" s="294"/>
      <c r="N114" s="294"/>
      <c r="O114" s="294"/>
      <c r="P114" s="294"/>
      <c r="Q114" s="294"/>
      <c r="R114" s="294"/>
      <c r="S114" s="294"/>
      <c r="T114" s="294"/>
      <c r="U114" s="294"/>
      <c r="V114" s="294"/>
      <c r="W114" s="294"/>
      <c r="X114" s="294"/>
    </row>
    <row r="115" spans="1:24" x14ac:dyDescent="0.4">
      <c r="A115" s="294"/>
      <c r="B115" s="294"/>
      <c r="C115" s="294"/>
      <c r="D115" s="294"/>
      <c r="E115" s="294"/>
      <c r="F115" s="294"/>
      <c r="G115" s="294"/>
      <c r="H115" s="294"/>
      <c r="I115" s="294"/>
      <c r="J115" s="294"/>
      <c r="K115" s="294"/>
      <c r="L115" s="294"/>
      <c r="M115" s="294"/>
      <c r="N115" s="294"/>
      <c r="O115" s="294"/>
      <c r="P115" s="294"/>
      <c r="Q115" s="294"/>
      <c r="R115" s="294"/>
      <c r="S115" s="294"/>
      <c r="T115" s="294"/>
      <c r="U115" s="294"/>
      <c r="V115" s="294"/>
      <c r="W115" s="294"/>
      <c r="X115" s="294"/>
    </row>
    <row r="116" spans="1:24" x14ac:dyDescent="0.4">
      <c r="A116" s="294"/>
      <c r="B116" s="294"/>
      <c r="C116" s="294"/>
      <c r="D116" s="294"/>
      <c r="E116" s="294"/>
      <c r="F116" s="294"/>
      <c r="G116" s="294"/>
      <c r="H116" s="294"/>
      <c r="I116" s="294"/>
      <c r="J116" s="294"/>
      <c r="K116" s="294"/>
      <c r="L116" s="294"/>
      <c r="M116" s="294"/>
      <c r="N116" s="294"/>
      <c r="O116" s="294"/>
      <c r="P116" s="294"/>
      <c r="Q116" s="294"/>
      <c r="R116" s="294"/>
      <c r="S116" s="294"/>
      <c r="T116" s="294"/>
      <c r="U116" s="294"/>
      <c r="V116" s="294"/>
      <c r="W116" s="294"/>
      <c r="X116" s="294"/>
    </row>
    <row r="117" spans="1:24" x14ac:dyDescent="0.4">
      <c r="A117" s="294"/>
      <c r="B117" s="294"/>
      <c r="C117" s="294"/>
      <c r="D117" s="294"/>
      <c r="E117" s="294"/>
      <c r="F117" s="294"/>
      <c r="G117" s="294"/>
      <c r="H117" s="294"/>
      <c r="I117" s="294"/>
      <c r="J117" s="294"/>
      <c r="K117" s="294"/>
      <c r="L117" s="294"/>
      <c r="M117" s="294"/>
      <c r="N117" s="294"/>
      <c r="O117" s="294"/>
      <c r="P117" s="294"/>
      <c r="Q117" s="294"/>
      <c r="R117" s="294"/>
      <c r="S117" s="294"/>
      <c r="T117" s="294"/>
      <c r="U117" s="294"/>
      <c r="V117" s="294"/>
      <c r="W117" s="294"/>
      <c r="X117" s="294"/>
    </row>
    <row r="118" spans="1:24" x14ac:dyDescent="0.4">
      <c r="A118" s="294"/>
      <c r="B118" s="294"/>
      <c r="C118" s="294"/>
      <c r="D118" s="294"/>
      <c r="E118" s="294"/>
      <c r="F118" s="294"/>
      <c r="G118" s="294"/>
      <c r="H118" s="294"/>
      <c r="I118" s="294"/>
      <c r="J118" s="294"/>
      <c r="K118" s="294"/>
      <c r="L118" s="294"/>
      <c r="M118" s="294"/>
      <c r="N118" s="294"/>
      <c r="O118" s="294"/>
      <c r="P118" s="294"/>
      <c r="Q118" s="294"/>
      <c r="R118" s="294"/>
      <c r="S118" s="294"/>
      <c r="T118" s="294"/>
      <c r="U118" s="294"/>
      <c r="V118" s="294"/>
      <c r="W118" s="294"/>
      <c r="X118" s="294"/>
    </row>
    <row r="119" spans="1:24" x14ac:dyDescent="0.4">
      <c r="A119" s="294"/>
      <c r="B119" s="294"/>
      <c r="C119" s="294"/>
      <c r="D119" s="294"/>
      <c r="E119" s="294"/>
      <c r="F119" s="294"/>
      <c r="G119" s="294"/>
      <c r="H119" s="294"/>
      <c r="I119" s="294"/>
      <c r="J119" s="294"/>
      <c r="K119" s="294"/>
      <c r="L119" s="294"/>
      <c r="M119" s="294"/>
      <c r="N119" s="294"/>
      <c r="O119" s="294"/>
      <c r="P119" s="294"/>
      <c r="Q119" s="294"/>
      <c r="R119" s="294"/>
      <c r="S119" s="294"/>
      <c r="T119" s="294"/>
      <c r="U119" s="294"/>
      <c r="V119" s="294"/>
      <c r="W119" s="294"/>
      <c r="X119" s="294"/>
    </row>
    <row r="120" spans="1:24" x14ac:dyDescent="0.4">
      <c r="A120" s="294"/>
      <c r="B120" s="294"/>
      <c r="C120" s="294"/>
      <c r="D120" s="294"/>
      <c r="E120" s="294"/>
      <c r="F120" s="294"/>
      <c r="G120" s="294"/>
      <c r="H120" s="294"/>
      <c r="I120" s="294"/>
      <c r="J120" s="294"/>
      <c r="K120" s="294"/>
      <c r="L120" s="294"/>
      <c r="M120" s="294"/>
      <c r="N120" s="294"/>
      <c r="O120" s="294"/>
      <c r="P120" s="294"/>
      <c r="Q120" s="294"/>
      <c r="R120" s="294"/>
      <c r="S120" s="294"/>
      <c r="T120" s="294"/>
      <c r="U120" s="294"/>
      <c r="V120" s="294"/>
      <c r="W120" s="294"/>
      <c r="X120" s="294"/>
    </row>
    <row r="121" spans="1:24" x14ac:dyDescent="0.4">
      <c r="A121" s="294"/>
      <c r="B121" s="294"/>
      <c r="C121" s="294"/>
      <c r="D121" s="294"/>
      <c r="E121" s="294"/>
      <c r="F121" s="294"/>
      <c r="G121" s="294"/>
      <c r="H121" s="294"/>
      <c r="I121" s="294"/>
      <c r="J121" s="294"/>
      <c r="K121" s="294"/>
      <c r="L121" s="294"/>
      <c r="M121" s="294"/>
      <c r="N121" s="294"/>
      <c r="O121" s="294"/>
      <c r="P121" s="294"/>
      <c r="Q121" s="294"/>
      <c r="R121" s="294"/>
      <c r="S121" s="294"/>
      <c r="T121" s="294"/>
      <c r="U121" s="294"/>
      <c r="V121" s="294"/>
      <c r="W121" s="294"/>
      <c r="X121" s="294"/>
    </row>
    <row r="122" spans="1:24" x14ac:dyDescent="0.4">
      <c r="A122" s="294"/>
      <c r="B122" s="294"/>
      <c r="C122" s="294"/>
      <c r="D122" s="294"/>
      <c r="E122" s="294"/>
      <c r="F122" s="294"/>
      <c r="G122" s="294"/>
      <c r="H122" s="294"/>
      <c r="I122" s="294"/>
      <c r="J122" s="294"/>
      <c r="K122" s="294"/>
      <c r="L122" s="294"/>
      <c r="M122" s="294"/>
      <c r="N122" s="294"/>
      <c r="O122" s="294"/>
      <c r="P122" s="294"/>
      <c r="Q122" s="294"/>
      <c r="R122" s="294"/>
      <c r="S122" s="294"/>
      <c r="T122" s="294"/>
      <c r="U122" s="294"/>
      <c r="V122" s="294"/>
      <c r="W122" s="294"/>
      <c r="X122" s="294"/>
    </row>
    <row r="123" spans="1:24" x14ac:dyDescent="0.4">
      <c r="A123" s="294"/>
      <c r="B123" s="294"/>
      <c r="C123" s="294"/>
      <c r="D123" s="294"/>
      <c r="E123" s="294"/>
      <c r="F123" s="294"/>
      <c r="G123" s="294"/>
      <c r="H123" s="294"/>
      <c r="I123" s="294"/>
      <c r="J123" s="294"/>
      <c r="K123" s="294"/>
      <c r="L123" s="294"/>
      <c r="M123" s="294"/>
      <c r="N123" s="294"/>
      <c r="O123" s="294"/>
      <c r="P123" s="294"/>
      <c r="Q123" s="294"/>
      <c r="R123" s="294"/>
      <c r="S123" s="294"/>
      <c r="T123" s="294"/>
      <c r="U123" s="294"/>
      <c r="V123" s="294"/>
      <c r="W123" s="294"/>
      <c r="X123" s="294"/>
    </row>
    <row r="124" spans="1:24" x14ac:dyDescent="0.4">
      <c r="A124" s="294"/>
      <c r="B124" s="294"/>
      <c r="C124" s="294"/>
      <c r="D124" s="294"/>
      <c r="E124" s="294"/>
      <c r="F124" s="294"/>
      <c r="G124" s="294"/>
      <c r="H124" s="294"/>
      <c r="I124" s="294"/>
      <c r="J124" s="294"/>
      <c r="K124" s="294"/>
      <c r="L124" s="294"/>
      <c r="M124" s="294"/>
      <c r="N124" s="294"/>
      <c r="O124" s="294"/>
      <c r="P124" s="294"/>
      <c r="Q124" s="294"/>
      <c r="R124" s="294"/>
      <c r="S124" s="294"/>
      <c r="T124" s="294"/>
      <c r="U124" s="294"/>
      <c r="V124" s="294"/>
      <c r="W124" s="294"/>
      <c r="X124" s="294"/>
    </row>
    <row r="125" spans="1:24" x14ac:dyDescent="0.4">
      <c r="A125" s="294"/>
      <c r="B125" s="294"/>
      <c r="C125" s="294"/>
      <c r="D125" s="294"/>
      <c r="E125" s="294"/>
      <c r="F125" s="294"/>
      <c r="G125" s="294"/>
      <c r="H125" s="294"/>
      <c r="I125" s="294"/>
      <c r="J125" s="294"/>
      <c r="K125" s="294"/>
      <c r="L125" s="294"/>
      <c r="M125" s="294"/>
      <c r="N125" s="294"/>
      <c r="O125" s="294"/>
      <c r="P125" s="294"/>
      <c r="Q125" s="294"/>
      <c r="R125" s="294"/>
      <c r="S125" s="294"/>
      <c r="T125" s="294"/>
      <c r="U125" s="294"/>
      <c r="V125" s="294"/>
      <c r="W125" s="294"/>
      <c r="X125" s="294"/>
    </row>
    <row r="126" spans="1:24" x14ac:dyDescent="0.4">
      <c r="A126" s="294"/>
      <c r="B126" s="294"/>
      <c r="C126" s="294"/>
      <c r="D126" s="294"/>
      <c r="E126" s="294"/>
      <c r="F126" s="294"/>
      <c r="G126" s="294"/>
      <c r="H126" s="294"/>
      <c r="I126" s="294"/>
      <c r="J126" s="294"/>
      <c r="K126" s="294"/>
      <c r="L126" s="294"/>
      <c r="M126" s="294"/>
      <c r="N126" s="294"/>
      <c r="O126" s="294"/>
      <c r="P126" s="294"/>
      <c r="Q126" s="294"/>
      <c r="R126" s="294"/>
      <c r="S126" s="294"/>
      <c r="T126" s="294"/>
      <c r="U126" s="294"/>
      <c r="V126" s="294"/>
      <c r="W126" s="294"/>
      <c r="X126" s="294"/>
    </row>
    <row r="127" spans="1:24" x14ac:dyDescent="0.4">
      <c r="A127" s="294"/>
      <c r="B127" s="294"/>
      <c r="C127" s="294"/>
      <c r="D127" s="294"/>
      <c r="E127" s="294"/>
      <c r="F127" s="294"/>
      <c r="G127" s="294"/>
      <c r="H127" s="294"/>
      <c r="I127" s="294"/>
      <c r="J127" s="294"/>
      <c r="K127" s="294"/>
      <c r="L127" s="294"/>
      <c r="M127" s="294"/>
      <c r="N127" s="294"/>
      <c r="O127" s="294"/>
      <c r="P127" s="294"/>
      <c r="Q127" s="294"/>
      <c r="R127" s="294"/>
      <c r="S127" s="294"/>
      <c r="T127" s="294"/>
      <c r="U127" s="294"/>
      <c r="V127" s="294"/>
      <c r="W127" s="294"/>
      <c r="X127" s="294"/>
    </row>
    <row r="128" spans="1:24" x14ac:dyDescent="0.4">
      <c r="A128" s="294"/>
      <c r="B128" s="294"/>
      <c r="C128" s="294"/>
      <c r="D128" s="294"/>
      <c r="E128" s="294"/>
      <c r="F128" s="294"/>
      <c r="G128" s="294"/>
      <c r="H128" s="294"/>
      <c r="I128" s="294"/>
      <c r="J128" s="294"/>
      <c r="K128" s="294"/>
      <c r="L128" s="294"/>
      <c r="M128" s="294"/>
      <c r="N128" s="294"/>
      <c r="O128" s="294"/>
      <c r="P128" s="294"/>
      <c r="Q128" s="294"/>
      <c r="R128" s="294"/>
      <c r="S128" s="294"/>
      <c r="T128" s="294"/>
      <c r="U128" s="294"/>
      <c r="V128" s="294"/>
      <c r="W128" s="294"/>
      <c r="X128" s="294"/>
    </row>
    <row r="129" spans="1:24" x14ac:dyDescent="0.4">
      <c r="A129" s="294"/>
      <c r="B129" s="294"/>
      <c r="C129" s="294"/>
      <c r="D129" s="294"/>
      <c r="E129" s="294"/>
      <c r="F129" s="294"/>
      <c r="G129" s="294"/>
      <c r="H129" s="294"/>
      <c r="I129" s="294"/>
      <c r="J129" s="294"/>
      <c r="K129" s="294"/>
      <c r="L129" s="294"/>
      <c r="M129" s="294"/>
      <c r="N129" s="294"/>
      <c r="O129" s="294"/>
      <c r="P129" s="294"/>
      <c r="Q129" s="294"/>
      <c r="R129" s="294"/>
      <c r="S129" s="294"/>
      <c r="T129" s="294"/>
      <c r="U129" s="294"/>
      <c r="V129" s="294"/>
      <c r="W129" s="294"/>
      <c r="X129" s="294"/>
    </row>
    <row r="130" spans="1:24" x14ac:dyDescent="0.4">
      <c r="A130" s="294"/>
      <c r="B130" s="294"/>
      <c r="C130" s="294"/>
      <c r="D130" s="294"/>
      <c r="E130" s="294"/>
      <c r="F130" s="294"/>
      <c r="G130" s="294"/>
      <c r="H130" s="294"/>
      <c r="I130" s="294"/>
      <c r="J130" s="294"/>
      <c r="K130" s="294"/>
      <c r="L130" s="294"/>
      <c r="M130" s="294"/>
      <c r="N130" s="294"/>
      <c r="O130" s="294"/>
      <c r="P130" s="294"/>
      <c r="Q130" s="294"/>
      <c r="R130" s="294"/>
      <c r="S130" s="294"/>
      <c r="T130" s="294"/>
      <c r="U130" s="294"/>
      <c r="V130" s="294"/>
      <c r="W130" s="294"/>
      <c r="X130" s="294"/>
    </row>
    <row r="131" spans="1:24" x14ac:dyDescent="0.4">
      <c r="A131" s="294"/>
      <c r="B131" s="294"/>
      <c r="C131" s="294"/>
      <c r="D131" s="294"/>
      <c r="E131" s="294"/>
      <c r="F131" s="294"/>
      <c r="G131" s="294"/>
      <c r="H131" s="294"/>
      <c r="I131" s="294"/>
      <c r="J131" s="294"/>
      <c r="K131" s="294"/>
      <c r="L131" s="294"/>
      <c r="M131" s="294"/>
      <c r="N131" s="294"/>
      <c r="O131" s="294"/>
      <c r="P131" s="294"/>
      <c r="Q131" s="294"/>
      <c r="R131" s="294"/>
      <c r="S131" s="294"/>
      <c r="T131" s="294"/>
      <c r="U131" s="294"/>
      <c r="V131" s="294"/>
      <c r="W131" s="294"/>
      <c r="X131" s="294"/>
    </row>
    <row r="132" spans="1:24" x14ac:dyDescent="0.4">
      <c r="A132" s="294"/>
      <c r="B132" s="294"/>
      <c r="C132" s="294"/>
      <c r="D132" s="294"/>
      <c r="E132" s="294"/>
      <c r="F132" s="294"/>
      <c r="G132" s="294"/>
      <c r="H132" s="294"/>
      <c r="I132" s="294"/>
      <c r="J132" s="294"/>
      <c r="K132" s="294"/>
      <c r="L132" s="294"/>
      <c r="M132" s="294"/>
      <c r="N132" s="294"/>
      <c r="O132" s="294"/>
      <c r="P132" s="294"/>
      <c r="Q132" s="294"/>
      <c r="R132" s="294"/>
      <c r="S132" s="294"/>
      <c r="T132" s="294"/>
      <c r="U132" s="294"/>
      <c r="V132" s="294"/>
      <c r="W132" s="294"/>
      <c r="X132" s="294"/>
    </row>
    <row r="133" spans="1:24" x14ac:dyDescent="0.4">
      <c r="A133" s="294"/>
      <c r="B133" s="294"/>
      <c r="C133" s="294"/>
      <c r="D133" s="294"/>
      <c r="E133" s="294"/>
      <c r="F133" s="294"/>
      <c r="G133" s="294"/>
      <c r="H133" s="294"/>
      <c r="I133" s="294"/>
      <c r="J133" s="294"/>
      <c r="K133" s="294"/>
      <c r="L133" s="294"/>
      <c r="M133" s="294"/>
      <c r="N133" s="294"/>
      <c r="O133" s="294"/>
      <c r="P133" s="294"/>
      <c r="Q133" s="294"/>
      <c r="R133" s="294"/>
      <c r="S133" s="294"/>
      <c r="T133" s="294"/>
      <c r="U133" s="294"/>
      <c r="V133" s="294"/>
      <c r="W133" s="294"/>
      <c r="X133" s="294"/>
    </row>
    <row r="134" spans="1:24" x14ac:dyDescent="0.4">
      <c r="A134" s="294"/>
      <c r="B134" s="294"/>
      <c r="C134" s="294"/>
      <c r="D134" s="294"/>
      <c r="E134" s="294"/>
      <c r="F134" s="294"/>
      <c r="G134" s="294"/>
      <c r="H134" s="294"/>
      <c r="I134" s="294"/>
      <c r="J134" s="294"/>
      <c r="K134" s="294"/>
      <c r="L134" s="294"/>
      <c r="M134" s="294"/>
      <c r="N134" s="294"/>
      <c r="O134" s="294"/>
      <c r="P134" s="294"/>
      <c r="Q134" s="294"/>
      <c r="R134" s="294"/>
      <c r="S134" s="294"/>
      <c r="T134" s="294"/>
      <c r="U134" s="294"/>
      <c r="V134" s="294"/>
      <c r="W134" s="294"/>
      <c r="X134" s="294"/>
    </row>
    <row r="135" spans="1:24" x14ac:dyDescent="0.4">
      <c r="A135" s="294"/>
      <c r="B135" s="294"/>
      <c r="C135" s="294"/>
      <c r="D135" s="294"/>
      <c r="E135" s="294"/>
      <c r="F135" s="294"/>
      <c r="G135" s="294"/>
      <c r="H135" s="294"/>
      <c r="I135" s="294"/>
      <c r="J135" s="294"/>
      <c r="K135" s="294"/>
      <c r="L135" s="294"/>
      <c r="M135" s="294"/>
      <c r="N135" s="294"/>
      <c r="O135" s="294"/>
      <c r="P135" s="294"/>
      <c r="Q135" s="294"/>
      <c r="R135" s="294"/>
      <c r="S135" s="294"/>
      <c r="T135" s="294"/>
      <c r="U135" s="294"/>
      <c r="V135" s="294"/>
      <c r="W135" s="294"/>
      <c r="X135" s="294"/>
    </row>
    <row r="136" spans="1:24" x14ac:dyDescent="0.4">
      <c r="A136" s="294"/>
      <c r="B136" s="294"/>
      <c r="C136" s="294"/>
      <c r="D136" s="294"/>
      <c r="E136" s="294"/>
      <c r="F136" s="294"/>
      <c r="G136" s="294"/>
      <c r="H136" s="294"/>
      <c r="I136" s="294"/>
      <c r="J136" s="294"/>
      <c r="K136" s="294"/>
      <c r="L136" s="294"/>
      <c r="M136" s="294"/>
      <c r="N136" s="294"/>
      <c r="O136" s="294"/>
      <c r="P136" s="294"/>
      <c r="Q136" s="294"/>
      <c r="R136" s="294"/>
      <c r="S136" s="294"/>
      <c r="T136" s="294"/>
      <c r="U136" s="294"/>
      <c r="V136" s="294"/>
      <c r="W136" s="294"/>
      <c r="X136" s="294"/>
    </row>
    <row r="137" spans="1:24" x14ac:dyDescent="0.4">
      <c r="A137" s="294"/>
      <c r="B137" s="294"/>
      <c r="C137" s="294"/>
      <c r="D137" s="294"/>
      <c r="E137" s="294"/>
      <c r="F137" s="294"/>
      <c r="G137" s="294"/>
      <c r="H137" s="294"/>
      <c r="I137" s="294"/>
      <c r="J137" s="294"/>
      <c r="K137" s="294"/>
      <c r="L137" s="294"/>
      <c r="M137" s="294"/>
      <c r="N137" s="294"/>
      <c r="O137" s="294"/>
      <c r="P137" s="294"/>
      <c r="Q137" s="294"/>
      <c r="R137" s="294"/>
      <c r="S137" s="294"/>
      <c r="T137" s="294"/>
      <c r="U137" s="294"/>
      <c r="V137" s="294"/>
      <c r="W137" s="294"/>
      <c r="X137" s="294"/>
    </row>
    <row r="138" spans="1:24" x14ac:dyDescent="0.4">
      <c r="A138" s="294"/>
      <c r="B138" s="294"/>
      <c r="C138" s="294"/>
      <c r="D138" s="294"/>
      <c r="E138" s="294"/>
      <c r="F138" s="294"/>
      <c r="G138" s="294"/>
      <c r="H138" s="294"/>
      <c r="I138" s="294"/>
      <c r="J138" s="294"/>
      <c r="K138" s="294"/>
      <c r="L138" s="294"/>
      <c r="M138" s="294"/>
      <c r="N138" s="294"/>
      <c r="O138" s="294"/>
      <c r="P138" s="294"/>
      <c r="Q138" s="294"/>
      <c r="R138" s="294"/>
      <c r="S138" s="294"/>
      <c r="T138" s="294"/>
      <c r="U138" s="294"/>
      <c r="V138" s="294"/>
      <c r="W138" s="294"/>
      <c r="X138" s="294"/>
    </row>
    <row r="139" spans="1:24" x14ac:dyDescent="0.4">
      <c r="A139" s="294"/>
      <c r="B139" s="294"/>
      <c r="C139" s="294"/>
      <c r="D139" s="294"/>
      <c r="E139" s="294"/>
      <c r="F139" s="294"/>
      <c r="G139" s="294"/>
      <c r="H139" s="294"/>
      <c r="I139" s="294"/>
      <c r="J139" s="294"/>
      <c r="K139" s="294"/>
      <c r="L139" s="294"/>
      <c r="M139" s="294"/>
      <c r="N139" s="294"/>
      <c r="O139" s="294"/>
      <c r="P139" s="294"/>
      <c r="Q139" s="294"/>
      <c r="R139" s="294"/>
      <c r="S139" s="294"/>
      <c r="T139" s="294"/>
      <c r="U139" s="294"/>
      <c r="V139" s="294"/>
      <c r="W139" s="294"/>
      <c r="X139" s="294"/>
    </row>
    <row r="140" spans="1:24" x14ac:dyDescent="0.4">
      <c r="A140" s="294"/>
      <c r="B140" s="294"/>
      <c r="C140" s="294"/>
      <c r="D140" s="294"/>
      <c r="E140" s="294"/>
      <c r="F140" s="294"/>
      <c r="G140" s="294"/>
      <c r="H140" s="294"/>
      <c r="I140" s="294"/>
      <c r="J140" s="294"/>
      <c r="K140" s="294"/>
      <c r="L140" s="294"/>
      <c r="M140" s="294"/>
      <c r="N140" s="294"/>
      <c r="O140" s="294"/>
      <c r="P140" s="294"/>
      <c r="Q140" s="294"/>
      <c r="R140" s="294"/>
      <c r="S140" s="294"/>
      <c r="T140" s="294"/>
      <c r="U140" s="294"/>
      <c r="V140" s="294"/>
      <c r="W140" s="294"/>
      <c r="X140" s="294"/>
    </row>
    <row r="141" spans="1:24" x14ac:dyDescent="0.4">
      <c r="A141" s="294"/>
      <c r="B141" s="294"/>
      <c r="C141" s="294"/>
      <c r="D141" s="294"/>
      <c r="E141" s="294"/>
      <c r="F141" s="294"/>
      <c r="G141" s="294"/>
      <c r="H141" s="294"/>
      <c r="I141" s="294"/>
      <c r="J141" s="294"/>
      <c r="K141" s="294"/>
      <c r="L141" s="294"/>
      <c r="M141" s="294"/>
      <c r="N141" s="294"/>
      <c r="O141" s="294"/>
      <c r="P141" s="294"/>
      <c r="Q141" s="294"/>
      <c r="R141" s="294"/>
      <c r="S141" s="294"/>
      <c r="T141" s="294"/>
      <c r="U141" s="294"/>
      <c r="V141" s="294"/>
      <c r="W141" s="294"/>
      <c r="X141" s="294"/>
    </row>
    <row r="142" spans="1:24" x14ac:dyDescent="0.4">
      <c r="A142" s="294"/>
      <c r="B142" s="294"/>
      <c r="C142" s="294"/>
      <c r="D142" s="294"/>
      <c r="E142" s="294"/>
      <c r="F142" s="294"/>
      <c r="G142" s="294"/>
      <c r="H142" s="294"/>
      <c r="I142" s="294"/>
      <c r="J142" s="294"/>
      <c r="K142" s="294"/>
      <c r="L142" s="294"/>
      <c r="M142" s="294"/>
      <c r="N142" s="294"/>
      <c r="O142" s="294"/>
      <c r="P142" s="294"/>
      <c r="Q142" s="294"/>
      <c r="R142" s="294"/>
      <c r="S142" s="294"/>
      <c r="T142" s="294"/>
      <c r="U142" s="294"/>
      <c r="V142" s="294"/>
      <c r="W142" s="294"/>
      <c r="X142" s="294"/>
    </row>
    <row r="143" spans="1:24" x14ac:dyDescent="0.4">
      <c r="A143" s="294"/>
      <c r="B143" s="294"/>
      <c r="C143" s="294"/>
      <c r="D143" s="294"/>
      <c r="E143" s="294"/>
      <c r="F143" s="294"/>
      <c r="G143" s="294"/>
      <c r="H143" s="294"/>
      <c r="I143" s="294"/>
      <c r="J143" s="294"/>
      <c r="K143" s="294"/>
      <c r="L143" s="294"/>
      <c r="M143" s="294"/>
      <c r="N143" s="294"/>
      <c r="O143" s="294"/>
      <c r="P143" s="294"/>
      <c r="Q143" s="294"/>
      <c r="R143" s="294"/>
      <c r="S143" s="294"/>
      <c r="T143" s="294"/>
      <c r="U143" s="294"/>
      <c r="V143" s="294"/>
      <c r="W143" s="294"/>
      <c r="X143" s="294"/>
    </row>
    <row r="144" spans="1:24" x14ac:dyDescent="0.4">
      <c r="A144" s="294"/>
      <c r="B144" s="294"/>
      <c r="C144" s="294"/>
      <c r="D144" s="294"/>
      <c r="E144" s="294"/>
      <c r="F144" s="294"/>
      <c r="G144" s="294"/>
      <c r="H144" s="294"/>
      <c r="I144" s="294"/>
      <c r="J144" s="294"/>
      <c r="K144" s="294"/>
      <c r="L144" s="294"/>
      <c r="M144" s="294"/>
      <c r="N144" s="294"/>
      <c r="O144" s="294"/>
      <c r="P144" s="294"/>
      <c r="Q144" s="294"/>
      <c r="R144" s="294"/>
      <c r="S144" s="294"/>
      <c r="T144" s="294"/>
      <c r="U144" s="294"/>
      <c r="V144" s="294"/>
      <c r="W144" s="294"/>
      <c r="X144" s="294"/>
    </row>
    <row r="145" spans="1:24" x14ac:dyDescent="0.4">
      <c r="A145" s="294"/>
      <c r="B145" s="294"/>
      <c r="C145" s="294"/>
      <c r="D145" s="294"/>
      <c r="E145" s="294"/>
      <c r="F145" s="294"/>
      <c r="G145" s="294"/>
      <c r="H145" s="294"/>
      <c r="I145" s="294"/>
      <c r="J145" s="294"/>
      <c r="K145" s="294"/>
      <c r="L145" s="294"/>
      <c r="M145" s="294"/>
      <c r="N145" s="294"/>
      <c r="O145" s="294"/>
      <c r="P145" s="294"/>
      <c r="Q145" s="294"/>
      <c r="R145" s="294"/>
      <c r="S145" s="294"/>
      <c r="T145" s="294"/>
      <c r="U145" s="294"/>
      <c r="V145" s="294"/>
      <c r="W145" s="294"/>
      <c r="X145" s="294"/>
    </row>
    <row r="146" spans="1:24" x14ac:dyDescent="0.4">
      <c r="A146" s="294"/>
      <c r="B146" s="294"/>
      <c r="C146" s="294"/>
      <c r="D146" s="294"/>
      <c r="E146" s="294"/>
      <c r="F146" s="294"/>
      <c r="G146" s="294"/>
      <c r="H146" s="294"/>
      <c r="I146" s="294"/>
      <c r="J146" s="294"/>
      <c r="K146" s="294"/>
      <c r="L146" s="294"/>
      <c r="M146" s="294"/>
      <c r="N146" s="294"/>
      <c r="O146" s="294"/>
      <c r="P146" s="294"/>
      <c r="Q146" s="294"/>
      <c r="R146" s="294"/>
      <c r="S146" s="294"/>
      <c r="T146" s="294"/>
      <c r="U146" s="294"/>
      <c r="V146" s="294"/>
      <c r="W146" s="294"/>
      <c r="X146" s="294"/>
    </row>
    <row r="147" spans="1:24" x14ac:dyDescent="0.4">
      <c r="A147" s="294"/>
      <c r="B147" s="294"/>
      <c r="C147" s="294"/>
      <c r="D147" s="294"/>
      <c r="E147" s="294"/>
      <c r="F147" s="294"/>
      <c r="G147" s="294"/>
      <c r="H147" s="294"/>
      <c r="I147" s="294"/>
      <c r="J147" s="294"/>
      <c r="K147" s="294"/>
      <c r="L147" s="294"/>
      <c r="M147" s="294"/>
      <c r="N147" s="294"/>
      <c r="O147" s="294"/>
      <c r="P147" s="294"/>
      <c r="Q147" s="294"/>
      <c r="R147" s="294"/>
      <c r="S147" s="294"/>
      <c r="T147" s="294"/>
      <c r="U147" s="294"/>
      <c r="V147" s="294"/>
      <c r="W147" s="294"/>
      <c r="X147" s="294"/>
    </row>
    <row r="148" spans="1:24" x14ac:dyDescent="0.4">
      <c r="A148" s="294"/>
      <c r="B148" s="294"/>
      <c r="C148" s="294"/>
      <c r="D148" s="294"/>
      <c r="E148" s="294"/>
      <c r="F148" s="294"/>
      <c r="G148" s="294"/>
      <c r="H148" s="294"/>
      <c r="I148" s="294"/>
      <c r="J148" s="294"/>
      <c r="K148" s="294"/>
      <c r="L148" s="294"/>
      <c r="M148" s="294"/>
      <c r="N148" s="294"/>
      <c r="O148" s="294"/>
      <c r="P148" s="294"/>
      <c r="Q148" s="294"/>
      <c r="R148" s="294"/>
      <c r="S148" s="294"/>
      <c r="T148" s="294"/>
      <c r="U148" s="294"/>
      <c r="V148" s="294"/>
      <c r="W148" s="294"/>
      <c r="X148" s="294"/>
    </row>
    <row r="149" spans="1:24" x14ac:dyDescent="0.4">
      <c r="A149" s="294"/>
      <c r="B149" s="294"/>
      <c r="C149" s="294"/>
      <c r="D149" s="294"/>
      <c r="E149" s="294"/>
      <c r="F149" s="294"/>
      <c r="G149" s="294"/>
      <c r="H149" s="294"/>
      <c r="I149" s="294"/>
      <c r="J149" s="294"/>
      <c r="K149" s="294"/>
      <c r="L149" s="294"/>
      <c r="M149" s="294"/>
      <c r="N149" s="294"/>
      <c r="O149" s="294"/>
      <c r="P149" s="294"/>
      <c r="Q149" s="294"/>
      <c r="R149" s="294"/>
      <c r="S149" s="294"/>
      <c r="T149" s="294"/>
      <c r="U149" s="294"/>
      <c r="V149" s="294"/>
      <c r="W149" s="294"/>
      <c r="X149" s="294"/>
    </row>
    <row r="150" spans="1:24" x14ac:dyDescent="0.4">
      <c r="A150" s="294"/>
      <c r="B150" s="294"/>
      <c r="C150" s="294"/>
      <c r="D150" s="294"/>
      <c r="E150" s="294"/>
      <c r="F150" s="294"/>
      <c r="G150" s="294"/>
      <c r="H150" s="294"/>
      <c r="I150" s="294"/>
      <c r="J150" s="294"/>
      <c r="K150" s="294"/>
      <c r="L150" s="294"/>
      <c r="M150" s="294"/>
      <c r="N150" s="294"/>
      <c r="O150" s="294"/>
      <c r="P150" s="294"/>
      <c r="Q150" s="294"/>
      <c r="R150" s="294"/>
      <c r="S150" s="294"/>
      <c r="T150" s="294"/>
      <c r="U150" s="294"/>
      <c r="V150" s="294"/>
      <c r="W150" s="294"/>
      <c r="X150" s="294"/>
    </row>
    <row r="151" spans="1:24" x14ac:dyDescent="0.4">
      <c r="A151" s="294"/>
      <c r="B151" s="294"/>
      <c r="C151" s="294"/>
      <c r="D151" s="294"/>
      <c r="E151" s="294"/>
      <c r="F151" s="294"/>
      <c r="G151" s="294"/>
      <c r="H151" s="294"/>
      <c r="I151" s="294"/>
      <c r="J151" s="294"/>
      <c r="K151" s="294"/>
      <c r="L151" s="294"/>
      <c r="M151" s="294"/>
      <c r="N151" s="294"/>
      <c r="O151" s="294"/>
      <c r="P151" s="294"/>
      <c r="Q151" s="294"/>
      <c r="R151" s="294"/>
      <c r="S151" s="294"/>
      <c r="T151" s="294"/>
      <c r="U151" s="294"/>
      <c r="V151" s="294"/>
      <c r="W151" s="294"/>
      <c r="X151" s="294"/>
    </row>
    <row r="152" spans="1:24" x14ac:dyDescent="0.4">
      <c r="A152" s="294"/>
      <c r="B152" s="294"/>
      <c r="C152" s="294"/>
      <c r="D152" s="294"/>
      <c r="E152" s="294"/>
      <c r="F152" s="294"/>
      <c r="G152" s="294"/>
      <c r="H152" s="294"/>
      <c r="I152" s="294"/>
      <c r="J152" s="294"/>
      <c r="K152" s="294"/>
      <c r="L152" s="294"/>
      <c r="M152" s="294"/>
      <c r="N152" s="294"/>
      <c r="O152" s="294"/>
      <c r="P152" s="294"/>
      <c r="Q152" s="294"/>
      <c r="R152" s="294"/>
      <c r="S152" s="294"/>
      <c r="T152" s="294"/>
      <c r="U152" s="294"/>
      <c r="V152" s="294"/>
      <c r="W152" s="294"/>
      <c r="X152" s="294"/>
    </row>
    <row r="153" spans="1:24" x14ac:dyDescent="0.4">
      <c r="A153" s="294"/>
      <c r="B153" s="294"/>
      <c r="C153" s="294"/>
      <c r="D153" s="294"/>
      <c r="E153" s="294"/>
      <c r="F153" s="294"/>
      <c r="G153" s="294"/>
      <c r="H153" s="294"/>
      <c r="I153" s="294"/>
      <c r="J153" s="294"/>
      <c r="K153" s="294"/>
      <c r="L153" s="294"/>
      <c r="M153" s="294"/>
      <c r="N153" s="294"/>
      <c r="O153" s="294"/>
      <c r="P153" s="294"/>
      <c r="Q153" s="294"/>
      <c r="R153" s="294"/>
      <c r="S153" s="294"/>
      <c r="T153" s="294"/>
      <c r="U153" s="294"/>
      <c r="V153" s="294"/>
      <c r="W153" s="294"/>
      <c r="X153" s="294"/>
    </row>
    <row r="154" spans="1:24" x14ac:dyDescent="0.4">
      <c r="A154" s="294"/>
      <c r="B154" s="294"/>
      <c r="C154" s="294"/>
      <c r="D154" s="294"/>
      <c r="E154" s="294"/>
      <c r="F154" s="294"/>
      <c r="G154" s="294"/>
      <c r="H154" s="294"/>
      <c r="I154" s="294"/>
      <c r="J154" s="294"/>
      <c r="K154" s="294"/>
      <c r="L154" s="294"/>
      <c r="M154" s="294"/>
      <c r="N154" s="294"/>
      <c r="O154" s="294"/>
      <c r="P154" s="294"/>
      <c r="Q154" s="294"/>
      <c r="R154" s="294"/>
      <c r="S154" s="294"/>
      <c r="T154" s="294"/>
      <c r="U154" s="294"/>
      <c r="V154" s="294"/>
      <c r="W154" s="294"/>
      <c r="X154" s="294"/>
    </row>
    <row r="155" spans="1:24" x14ac:dyDescent="0.4">
      <c r="A155" s="294"/>
      <c r="B155" s="294"/>
      <c r="C155" s="294"/>
      <c r="D155" s="294"/>
      <c r="E155" s="294"/>
      <c r="F155" s="294"/>
      <c r="G155" s="294"/>
      <c r="H155" s="294"/>
      <c r="I155" s="294"/>
      <c r="J155" s="294"/>
      <c r="K155" s="294"/>
      <c r="L155" s="294"/>
      <c r="M155" s="294"/>
      <c r="N155" s="294"/>
      <c r="O155" s="294"/>
      <c r="P155" s="294"/>
      <c r="Q155" s="294"/>
      <c r="R155" s="294"/>
      <c r="S155" s="294"/>
      <c r="T155" s="294"/>
      <c r="U155" s="294"/>
      <c r="V155" s="294"/>
      <c r="W155" s="294"/>
      <c r="X155" s="294"/>
    </row>
    <row r="156" spans="1:24" x14ac:dyDescent="0.4">
      <c r="A156" s="294"/>
      <c r="B156" s="294"/>
      <c r="C156" s="294"/>
      <c r="D156" s="294"/>
      <c r="E156" s="294"/>
      <c r="F156" s="294"/>
      <c r="G156" s="294"/>
      <c r="H156" s="294"/>
      <c r="I156" s="294"/>
      <c r="J156" s="294"/>
      <c r="K156" s="294"/>
      <c r="L156" s="294"/>
      <c r="M156" s="294"/>
      <c r="N156" s="294"/>
      <c r="O156" s="294"/>
      <c r="P156" s="294"/>
      <c r="Q156" s="294"/>
      <c r="R156" s="294"/>
      <c r="S156" s="294"/>
      <c r="T156" s="294"/>
      <c r="U156" s="294"/>
      <c r="V156" s="294"/>
      <c r="W156" s="294"/>
      <c r="X156" s="294"/>
    </row>
    <row r="157" spans="1:24" x14ac:dyDescent="0.4">
      <c r="A157" s="294"/>
      <c r="B157" s="294"/>
      <c r="C157" s="294"/>
      <c r="D157" s="294"/>
      <c r="E157" s="294"/>
      <c r="F157" s="294"/>
      <c r="G157" s="294"/>
      <c r="H157" s="294"/>
      <c r="I157" s="294"/>
      <c r="J157" s="294"/>
      <c r="K157" s="294"/>
      <c r="L157" s="294"/>
      <c r="M157" s="294"/>
      <c r="N157" s="294"/>
      <c r="O157" s="294"/>
      <c r="P157" s="294"/>
      <c r="Q157" s="294"/>
      <c r="R157" s="294"/>
      <c r="S157" s="294"/>
      <c r="T157" s="294"/>
      <c r="U157" s="294"/>
      <c r="V157" s="294"/>
      <c r="W157" s="294"/>
      <c r="X157" s="294"/>
    </row>
    <row r="158" spans="1:24" x14ac:dyDescent="0.4">
      <c r="A158" s="294"/>
      <c r="B158" s="294"/>
      <c r="C158" s="294"/>
      <c r="D158" s="294"/>
      <c r="E158" s="294"/>
      <c r="F158" s="294"/>
      <c r="G158" s="294"/>
      <c r="H158" s="294"/>
      <c r="I158" s="294"/>
      <c r="J158" s="294"/>
      <c r="K158" s="294"/>
      <c r="L158" s="294"/>
      <c r="M158" s="294"/>
      <c r="N158" s="294"/>
      <c r="O158" s="294"/>
      <c r="P158" s="294"/>
      <c r="Q158" s="294"/>
      <c r="R158" s="294"/>
      <c r="S158" s="294"/>
      <c r="T158" s="294"/>
      <c r="U158" s="294"/>
      <c r="V158" s="294"/>
      <c r="W158" s="294"/>
      <c r="X158" s="294"/>
    </row>
    <row r="159" spans="1:24" x14ac:dyDescent="0.4">
      <c r="A159" s="294"/>
      <c r="B159" s="294"/>
      <c r="C159" s="294"/>
      <c r="D159" s="294"/>
      <c r="E159" s="294"/>
      <c r="F159" s="294"/>
      <c r="G159" s="294"/>
      <c r="H159" s="294"/>
      <c r="I159" s="294"/>
      <c r="J159" s="294"/>
      <c r="K159" s="294"/>
      <c r="L159" s="294"/>
      <c r="M159" s="294"/>
      <c r="N159" s="294"/>
      <c r="O159" s="294"/>
      <c r="P159" s="294"/>
      <c r="Q159" s="294"/>
      <c r="R159" s="294"/>
      <c r="S159" s="294"/>
      <c r="T159" s="294"/>
      <c r="U159" s="294"/>
      <c r="V159" s="294"/>
      <c r="W159" s="294"/>
      <c r="X159" s="294"/>
    </row>
    <row r="160" spans="1:24" x14ac:dyDescent="0.4">
      <c r="A160" s="294"/>
      <c r="B160" s="294"/>
      <c r="C160" s="294"/>
      <c r="D160" s="294"/>
      <c r="E160" s="294"/>
      <c r="F160" s="294"/>
      <c r="G160" s="294"/>
      <c r="H160" s="294"/>
      <c r="I160" s="294"/>
      <c r="J160" s="294"/>
      <c r="K160" s="294"/>
      <c r="L160" s="294"/>
      <c r="M160" s="294"/>
      <c r="N160" s="294"/>
      <c r="O160" s="294"/>
      <c r="P160" s="294"/>
      <c r="Q160" s="294"/>
      <c r="R160" s="294"/>
      <c r="S160" s="294"/>
      <c r="T160" s="294"/>
      <c r="U160" s="294"/>
      <c r="V160" s="294"/>
      <c r="W160" s="294"/>
      <c r="X160" s="294"/>
    </row>
    <row r="161" spans="1:24" x14ac:dyDescent="0.4">
      <c r="A161" s="294"/>
      <c r="B161" s="294"/>
      <c r="C161" s="294"/>
      <c r="D161" s="294"/>
      <c r="E161" s="294"/>
      <c r="F161" s="294"/>
      <c r="G161" s="294"/>
      <c r="H161" s="294"/>
      <c r="I161" s="294"/>
      <c r="J161" s="294"/>
      <c r="K161" s="294"/>
      <c r="L161" s="294"/>
      <c r="M161" s="294"/>
      <c r="N161" s="294"/>
      <c r="O161" s="294"/>
      <c r="P161" s="294"/>
      <c r="Q161" s="294"/>
      <c r="R161" s="294"/>
      <c r="S161" s="294"/>
      <c r="T161" s="294"/>
      <c r="U161" s="294"/>
      <c r="V161" s="294"/>
      <c r="W161" s="294"/>
      <c r="X161" s="294"/>
    </row>
    <row r="162" spans="1:24" x14ac:dyDescent="0.4">
      <c r="A162" s="294"/>
      <c r="B162" s="294"/>
      <c r="C162" s="294"/>
      <c r="D162" s="294"/>
      <c r="E162" s="294"/>
      <c r="F162" s="294"/>
      <c r="G162" s="294"/>
      <c r="H162" s="294"/>
      <c r="I162" s="294"/>
      <c r="J162" s="294"/>
      <c r="K162" s="294"/>
      <c r="L162" s="294"/>
      <c r="M162" s="294"/>
      <c r="N162" s="294"/>
      <c r="O162" s="294"/>
      <c r="P162" s="294"/>
      <c r="Q162" s="294"/>
      <c r="R162" s="294"/>
      <c r="S162" s="294"/>
      <c r="T162" s="294"/>
      <c r="U162" s="294"/>
      <c r="V162" s="294"/>
      <c r="W162" s="294"/>
      <c r="X162" s="294"/>
    </row>
    <row r="163" spans="1:24" x14ac:dyDescent="0.4">
      <c r="A163" s="294"/>
      <c r="B163" s="294"/>
      <c r="C163" s="294"/>
      <c r="D163" s="294"/>
      <c r="E163" s="294"/>
      <c r="F163" s="294"/>
      <c r="G163" s="294"/>
      <c r="H163" s="294"/>
      <c r="I163" s="294"/>
      <c r="J163" s="294"/>
      <c r="K163" s="294"/>
      <c r="L163" s="294"/>
      <c r="M163" s="294"/>
      <c r="N163" s="294"/>
      <c r="O163" s="294"/>
      <c r="P163" s="294"/>
      <c r="Q163" s="294"/>
      <c r="R163" s="294"/>
      <c r="S163" s="294"/>
      <c r="T163" s="294"/>
      <c r="U163" s="294"/>
      <c r="V163" s="294"/>
      <c r="W163" s="294"/>
      <c r="X163" s="294"/>
    </row>
    <row r="164" spans="1:24" x14ac:dyDescent="0.4">
      <c r="A164" s="294"/>
      <c r="B164" s="294"/>
      <c r="C164" s="294"/>
      <c r="D164" s="294"/>
      <c r="E164" s="294"/>
      <c r="F164" s="294"/>
      <c r="G164" s="294"/>
      <c r="H164" s="294"/>
      <c r="I164" s="294"/>
      <c r="J164" s="294"/>
      <c r="K164" s="294"/>
      <c r="L164" s="294"/>
      <c r="M164" s="294"/>
      <c r="N164" s="294"/>
      <c r="O164" s="294"/>
      <c r="P164" s="294"/>
      <c r="Q164" s="294"/>
      <c r="R164" s="294"/>
      <c r="S164" s="294"/>
      <c r="T164" s="294"/>
      <c r="U164" s="294"/>
      <c r="V164" s="294"/>
      <c r="W164" s="294"/>
      <c r="X164" s="294"/>
    </row>
    <row r="165" spans="1:24" x14ac:dyDescent="0.4">
      <c r="A165" s="294"/>
      <c r="B165" s="294"/>
      <c r="C165" s="294"/>
      <c r="D165" s="294"/>
      <c r="E165" s="294"/>
      <c r="F165" s="294"/>
      <c r="G165" s="294"/>
      <c r="H165" s="294"/>
      <c r="I165" s="294"/>
      <c r="J165" s="294"/>
      <c r="K165" s="294"/>
      <c r="L165" s="294"/>
      <c r="M165" s="294"/>
      <c r="N165" s="294"/>
      <c r="O165" s="294"/>
      <c r="P165" s="294"/>
      <c r="Q165" s="294"/>
      <c r="R165" s="294"/>
      <c r="S165" s="294"/>
      <c r="T165" s="294"/>
      <c r="U165" s="294"/>
      <c r="V165" s="294"/>
      <c r="W165" s="294"/>
      <c r="X165" s="294"/>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Z123"/>
  <sheetViews>
    <sheetView showGridLines="0" zoomScale="120" zoomScaleNormal="120" workbookViewId="0">
      <selection activeCell="D111" sqref="D111"/>
    </sheetView>
  </sheetViews>
  <sheetFormatPr defaultRowHeight="14.6" x14ac:dyDescent="0.4"/>
  <cols>
    <col min="1" max="1" width="16.61328125" customWidth="1"/>
    <col min="5" max="5" width="17.61328125" customWidth="1"/>
    <col min="6" max="6" width="60.53515625" customWidth="1"/>
  </cols>
  <sheetData>
    <row r="2" spans="1:6" x14ac:dyDescent="0.4">
      <c r="A2" s="403" t="s">
        <v>0</v>
      </c>
      <c r="B2" s="1"/>
    </row>
    <row r="3" spans="1:6" ht="26.15" x14ac:dyDescent="0.4">
      <c r="A3" s="404" t="s">
        <v>88</v>
      </c>
      <c r="B3" s="317"/>
    </row>
    <row r="5" spans="1:6" x14ac:dyDescent="0.4">
      <c r="A5" s="298" t="s">
        <v>1</v>
      </c>
    </row>
    <row r="7" spans="1:6" x14ac:dyDescent="0.4">
      <c r="E7" s="2" t="s">
        <v>2</v>
      </c>
      <c r="F7" s="2" t="s">
        <v>3</v>
      </c>
    </row>
    <row r="8" spans="1:6" x14ac:dyDescent="0.4">
      <c r="E8" t="s">
        <v>534</v>
      </c>
      <c r="F8" t="s">
        <v>533</v>
      </c>
    </row>
    <row r="9" spans="1:6" x14ac:dyDescent="0.4">
      <c r="E9" t="s">
        <v>428</v>
      </c>
      <c r="F9" t="s">
        <v>427</v>
      </c>
    </row>
    <row r="10" spans="1:6" x14ac:dyDescent="0.4">
      <c r="E10" t="s">
        <v>430</v>
      </c>
      <c r="F10" t="s">
        <v>429</v>
      </c>
    </row>
    <row r="11" spans="1:6" x14ac:dyDescent="0.4">
      <c r="E11" t="s">
        <v>426</v>
      </c>
      <c r="F11" t="s">
        <v>431</v>
      </c>
    </row>
    <row r="12" spans="1:6" x14ac:dyDescent="0.4">
      <c r="E12" t="s">
        <v>432</v>
      </c>
      <c r="F12" t="s">
        <v>435</v>
      </c>
    </row>
    <row r="13" spans="1:6" x14ac:dyDescent="0.4">
      <c r="E13" t="s">
        <v>433</v>
      </c>
      <c r="F13" t="s">
        <v>436</v>
      </c>
    </row>
    <row r="14" spans="1:6" x14ac:dyDescent="0.4">
      <c r="E14" t="s">
        <v>434</v>
      </c>
      <c r="F14" t="s">
        <v>437</v>
      </c>
    </row>
    <row r="15" spans="1:6" x14ac:dyDescent="0.4">
      <c r="E15" t="s">
        <v>425</v>
      </c>
      <c r="F15" t="s">
        <v>416</v>
      </c>
    </row>
    <row r="16" spans="1:6" x14ac:dyDescent="0.4">
      <c r="E16" t="s">
        <v>438</v>
      </c>
      <c r="F16" t="s">
        <v>439</v>
      </c>
    </row>
    <row r="17" spans="1:6" x14ac:dyDescent="0.4">
      <c r="E17" t="s">
        <v>366</v>
      </c>
      <c r="F17" t="s">
        <v>440</v>
      </c>
    </row>
    <row r="19" spans="1:6" x14ac:dyDescent="0.4">
      <c r="A19" s="1"/>
      <c r="B19" t="s">
        <v>4</v>
      </c>
    </row>
    <row r="20" spans="1:6" x14ac:dyDescent="0.4">
      <c r="A20" s="296"/>
      <c r="B20" s="297" t="s">
        <v>445</v>
      </c>
    </row>
    <row r="22" spans="1:6" x14ac:dyDescent="0.4">
      <c r="A22" s="298" t="s">
        <v>446</v>
      </c>
    </row>
    <row r="23" spans="1:6" x14ac:dyDescent="0.4">
      <c r="B23" s="299" t="s">
        <v>535</v>
      </c>
      <c r="C23" s="300"/>
    </row>
    <row r="24" spans="1:6" x14ac:dyDescent="0.4">
      <c r="B24" s="301" t="s">
        <v>451</v>
      </c>
      <c r="C24" s="308"/>
    </row>
    <row r="25" spans="1:6" x14ac:dyDescent="0.4">
      <c r="B25" s="301" t="s">
        <v>452</v>
      </c>
      <c r="C25" s="302"/>
    </row>
    <row r="26" spans="1:6" x14ac:dyDescent="0.4">
      <c r="B26" s="301" t="s">
        <v>453</v>
      </c>
      <c r="C26" s="303"/>
    </row>
    <row r="27" spans="1:6" x14ac:dyDescent="0.4">
      <c r="B27" s="301" t="s">
        <v>454</v>
      </c>
      <c r="C27" s="303"/>
    </row>
    <row r="28" spans="1:6" x14ac:dyDescent="0.4">
      <c r="B28" s="306" t="s">
        <v>449</v>
      </c>
      <c r="C28" s="307"/>
    </row>
    <row r="29" spans="1:6" x14ac:dyDescent="0.4">
      <c r="B29" s="301" t="s">
        <v>551</v>
      </c>
      <c r="C29" s="303"/>
    </row>
    <row r="30" spans="1:6" x14ac:dyDescent="0.4">
      <c r="B30" s="301" t="s">
        <v>448</v>
      </c>
      <c r="C30" s="303"/>
    </row>
    <row r="31" spans="1:6" x14ac:dyDescent="0.4">
      <c r="B31" s="306" t="s">
        <v>450</v>
      </c>
      <c r="C31" s="307"/>
    </row>
    <row r="32" spans="1:6" x14ac:dyDescent="0.4">
      <c r="B32" s="305" t="s">
        <v>457</v>
      </c>
      <c r="C32" s="307"/>
      <c r="D32" s="307"/>
      <c r="E32" s="307"/>
    </row>
    <row r="33" spans="2:5" x14ac:dyDescent="0.4">
      <c r="B33" s="306" t="s">
        <v>458</v>
      </c>
      <c r="C33" s="307"/>
      <c r="D33" s="307"/>
      <c r="E33" s="307"/>
    </row>
    <row r="34" spans="2:5" x14ac:dyDescent="0.4">
      <c r="B34" s="301" t="s">
        <v>467</v>
      </c>
      <c r="C34" s="302"/>
    </row>
    <row r="35" spans="2:5" x14ac:dyDescent="0.4">
      <c r="B35" s="306" t="s">
        <v>466</v>
      </c>
      <c r="C35" s="307"/>
      <c r="D35" s="307"/>
      <c r="E35" s="307"/>
    </row>
    <row r="36" spans="2:5" x14ac:dyDescent="0.4">
      <c r="B36" s="301" t="s">
        <v>552</v>
      </c>
      <c r="C36" s="303"/>
      <c r="D36" s="303"/>
      <c r="E36" s="303"/>
    </row>
    <row r="37" spans="2:5" x14ac:dyDescent="0.4">
      <c r="B37" s="301" t="s">
        <v>454</v>
      </c>
      <c r="C37" s="303"/>
    </row>
    <row r="38" spans="2:5" x14ac:dyDescent="0.4">
      <c r="B38" s="306" t="s">
        <v>449</v>
      </c>
      <c r="C38" s="307"/>
    </row>
    <row r="39" spans="2:5" x14ac:dyDescent="0.4">
      <c r="B39" s="301" t="s">
        <v>551</v>
      </c>
      <c r="C39" s="303"/>
    </row>
    <row r="40" spans="2:5" x14ac:dyDescent="0.4">
      <c r="B40" s="301" t="s">
        <v>448</v>
      </c>
      <c r="C40" s="303"/>
    </row>
    <row r="41" spans="2:5" x14ac:dyDescent="0.4">
      <c r="B41" s="306" t="s">
        <v>450</v>
      </c>
      <c r="C41" s="307"/>
    </row>
    <row r="42" spans="2:5" x14ac:dyDescent="0.4">
      <c r="B42" s="305" t="s">
        <v>459</v>
      </c>
      <c r="C42" s="307"/>
      <c r="D42" s="307"/>
      <c r="E42" s="307"/>
    </row>
    <row r="43" spans="2:5" x14ac:dyDescent="0.4">
      <c r="B43" s="306" t="s">
        <v>458</v>
      </c>
      <c r="C43" s="307"/>
      <c r="D43" s="307"/>
      <c r="E43" s="307"/>
    </row>
    <row r="44" spans="2:5" x14ac:dyDescent="0.4">
      <c r="B44" s="301" t="s">
        <v>468</v>
      </c>
      <c r="C44" s="302"/>
    </row>
    <row r="45" spans="2:5" x14ac:dyDescent="0.4">
      <c r="B45" s="306" t="s">
        <v>466</v>
      </c>
      <c r="C45" s="307"/>
      <c r="D45" s="307"/>
      <c r="E45" s="307"/>
    </row>
    <row r="46" spans="2:5" x14ac:dyDescent="0.4">
      <c r="B46" s="301" t="s">
        <v>552</v>
      </c>
      <c r="C46" s="303"/>
      <c r="D46" s="303"/>
      <c r="E46" s="303"/>
    </row>
    <row r="47" spans="2:5" x14ac:dyDescent="0.4">
      <c r="B47" s="301" t="s">
        <v>460</v>
      </c>
      <c r="C47" s="303"/>
    </row>
    <row r="48" spans="2:5" x14ac:dyDescent="0.4">
      <c r="B48" s="306" t="s">
        <v>449</v>
      </c>
      <c r="C48" s="307"/>
    </row>
    <row r="49" spans="1:52" x14ac:dyDescent="0.4">
      <c r="B49" s="301" t="s">
        <v>551</v>
      </c>
      <c r="C49" s="303"/>
    </row>
    <row r="50" spans="1:52" x14ac:dyDescent="0.4">
      <c r="B50" s="301" t="s">
        <v>448</v>
      </c>
      <c r="C50" s="303"/>
    </row>
    <row r="51" spans="1:52" x14ac:dyDescent="0.4">
      <c r="B51" s="306" t="s">
        <v>450</v>
      </c>
      <c r="C51" s="307"/>
    </row>
    <row r="52" spans="1:52" x14ac:dyDescent="0.4">
      <c r="B52" s="305" t="s">
        <v>461</v>
      </c>
      <c r="C52" s="307"/>
      <c r="D52" s="307"/>
      <c r="E52" s="307"/>
    </row>
    <row r="53" spans="1:52" x14ac:dyDescent="0.4">
      <c r="B53" s="306" t="s">
        <v>458</v>
      </c>
      <c r="C53" s="307"/>
      <c r="D53" s="307"/>
      <c r="E53" s="307"/>
    </row>
    <row r="54" spans="1:52" x14ac:dyDescent="0.4">
      <c r="B54" s="301" t="s">
        <v>469</v>
      </c>
      <c r="C54" s="302"/>
    </row>
    <row r="55" spans="1:52" x14ac:dyDescent="0.4">
      <c r="B55" s="306" t="s">
        <v>466</v>
      </c>
      <c r="C55" s="307"/>
      <c r="D55" s="307"/>
      <c r="E55" s="307"/>
    </row>
    <row r="56" spans="1:52" x14ac:dyDescent="0.4">
      <c r="B56" s="301" t="s">
        <v>552</v>
      </c>
      <c r="C56" s="303"/>
      <c r="D56" s="303"/>
      <c r="E56" s="303"/>
    </row>
    <row r="57" spans="1:52" x14ac:dyDescent="0.4">
      <c r="B57" s="301" t="s">
        <v>551</v>
      </c>
      <c r="C57" s="303"/>
    </row>
    <row r="58" spans="1:52" x14ac:dyDescent="0.4">
      <c r="B58" s="301" t="s">
        <v>448</v>
      </c>
      <c r="C58" s="303"/>
    </row>
    <row r="59" spans="1:52" x14ac:dyDescent="0.4">
      <c r="B59" s="306" t="s">
        <v>450</v>
      </c>
      <c r="C59" s="307"/>
    </row>
    <row r="60" spans="1:52" ht="15.65" customHeight="1" x14ac:dyDescent="0.4">
      <c r="B60" s="299" t="s">
        <v>463</v>
      </c>
      <c r="C60" s="307"/>
      <c r="D60" s="307"/>
      <c r="E60" s="307"/>
    </row>
    <row r="61" spans="1:52" s="314" customFormat="1" ht="14.4" customHeight="1" x14ac:dyDescent="0.3">
      <c r="A61" s="303"/>
      <c r="B61" s="304" t="s">
        <v>464</v>
      </c>
      <c r="C61" s="302"/>
      <c r="D61" s="312"/>
      <c r="E61" s="303"/>
      <c r="F61" s="303"/>
      <c r="G61" s="303"/>
      <c r="H61" s="303"/>
      <c r="I61" s="303"/>
      <c r="J61" s="303"/>
      <c r="K61" s="303"/>
      <c r="L61" s="303"/>
      <c r="M61" s="303"/>
      <c r="N61" s="303"/>
      <c r="O61" s="303"/>
      <c r="P61" s="303"/>
      <c r="Q61" s="303"/>
      <c r="R61" s="303"/>
      <c r="S61" s="303"/>
      <c r="T61" s="303"/>
      <c r="U61" s="303"/>
      <c r="V61" s="303"/>
      <c r="W61" s="303"/>
      <c r="X61" s="303"/>
      <c r="Y61" s="303"/>
      <c r="Z61" s="303"/>
      <c r="AA61" s="303"/>
      <c r="AB61" s="303"/>
      <c r="AC61" s="303"/>
      <c r="AD61" s="303"/>
      <c r="AE61" s="303"/>
      <c r="AF61" s="303"/>
      <c r="AG61" s="303"/>
      <c r="AH61" s="303"/>
      <c r="AI61" s="303"/>
      <c r="AJ61" s="303"/>
      <c r="AK61" s="303"/>
      <c r="AL61" s="303"/>
      <c r="AM61" s="303"/>
      <c r="AN61" s="303"/>
      <c r="AO61" s="303"/>
      <c r="AP61" s="303"/>
      <c r="AQ61" s="303"/>
      <c r="AR61" s="303"/>
      <c r="AS61" s="303"/>
      <c r="AT61" s="303"/>
      <c r="AU61" s="303"/>
      <c r="AV61" s="303"/>
      <c r="AW61" s="303"/>
      <c r="AX61" s="303"/>
      <c r="AY61" s="303"/>
      <c r="AZ61" s="313"/>
    </row>
    <row r="62" spans="1:52" s="314" customFormat="1" ht="14.4" customHeight="1" x14ac:dyDescent="0.3">
      <c r="A62" s="303"/>
      <c r="B62" s="304" t="s">
        <v>465</v>
      </c>
      <c r="C62" s="302"/>
      <c r="D62" s="312"/>
      <c r="E62" s="303"/>
      <c r="F62" s="303"/>
      <c r="G62" s="303"/>
      <c r="H62" s="303"/>
      <c r="I62" s="303"/>
      <c r="J62" s="303"/>
      <c r="K62" s="303"/>
      <c r="L62" s="303"/>
      <c r="M62" s="303"/>
      <c r="N62" s="303"/>
      <c r="O62" s="303"/>
      <c r="P62" s="303"/>
      <c r="Q62" s="303"/>
      <c r="R62" s="303"/>
      <c r="S62" s="303"/>
      <c r="T62" s="303"/>
      <c r="U62" s="303"/>
      <c r="V62" s="303"/>
      <c r="W62" s="303"/>
      <c r="X62" s="303"/>
      <c r="Y62" s="303"/>
      <c r="Z62" s="303"/>
      <c r="AA62" s="303"/>
      <c r="AB62" s="303"/>
      <c r="AC62" s="303"/>
      <c r="AD62" s="303"/>
      <c r="AE62" s="303"/>
      <c r="AF62" s="303"/>
      <c r="AG62" s="303"/>
      <c r="AH62" s="303"/>
      <c r="AI62" s="303"/>
      <c r="AJ62" s="303"/>
      <c r="AK62" s="303"/>
      <c r="AL62" s="303"/>
      <c r="AM62" s="303"/>
      <c r="AN62" s="303"/>
      <c r="AO62" s="303"/>
      <c r="AP62" s="303"/>
      <c r="AQ62" s="303"/>
      <c r="AR62" s="303"/>
      <c r="AS62" s="303"/>
      <c r="AT62" s="303"/>
      <c r="AU62" s="303"/>
      <c r="AV62" s="303"/>
      <c r="AW62" s="303"/>
      <c r="AX62" s="303"/>
      <c r="AY62" s="303"/>
      <c r="AZ62" s="313"/>
    </row>
    <row r="63" spans="1:52" x14ac:dyDescent="0.4">
      <c r="B63" s="306" t="s">
        <v>466</v>
      </c>
      <c r="C63" s="307"/>
      <c r="D63" s="307"/>
      <c r="E63" s="307"/>
    </row>
    <row r="64" spans="1:52" s="314" customFormat="1" ht="14.4" customHeight="1" x14ac:dyDescent="0.3">
      <c r="A64" s="303"/>
      <c r="B64" s="301" t="s">
        <v>552</v>
      </c>
      <c r="C64" s="303"/>
      <c r="D64" s="303"/>
      <c r="E64" s="303"/>
      <c r="F64" s="303"/>
      <c r="G64" s="303"/>
      <c r="H64" s="303"/>
      <c r="I64" s="303"/>
      <c r="J64" s="303"/>
      <c r="K64" s="303"/>
      <c r="L64" s="303"/>
      <c r="M64" s="303"/>
      <c r="N64" s="303"/>
      <c r="O64" s="303"/>
      <c r="P64" s="303"/>
      <c r="Q64" s="303"/>
      <c r="R64" s="303"/>
      <c r="S64" s="303"/>
      <c r="T64" s="303"/>
      <c r="U64" s="303"/>
      <c r="V64" s="303"/>
      <c r="W64" s="303"/>
      <c r="X64" s="303"/>
      <c r="Y64" s="303"/>
      <c r="Z64" s="303"/>
      <c r="AA64" s="303"/>
      <c r="AB64" s="303"/>
      <c r="AC64" s="303"/>
      <c r="AD64" s="303"/>
      <c r="AE64" s="303"/>
      <c r="AF64" s="303"/>
      <c r="AG64" s="303"/>
      <c r="AH64" s="303"/>
      <c r="AI64" s="303"/>
      <c r="AJ64" s="303"/>
      <c r="AK64" s="303"/>
      <c r="AL64" s="303"/>
      <c r="AM64" s="303"/>
      <c r="AN64" s="303"/>
      <c r="AO64" s="303"/>
      <c r="AP64" s="303"/>
      <c r="AQ64" s="303"/>
      <c r="AR64" s="303"/>
      <c r="AS64" s="303"/>
      <c r="AT64" s="303"/>
      <c r="AU64" s="303"/>
      <c r="AV64" s="303"/>
      <c r="AW64" s="303"/>
      <c r="AX64" s="303"/>
      <c r="AY64" s="303"/>
      <c r="AZ64" s="313"/>
    </row>
    <row r="65" spans="1:52" s="314" customFormat="1" ht="14.4" customHeight="1" x14ac:dyDescent="0.3">
      <c r="A65" s="303"/>
      <c r="B65" s="301" t="s">
        <v>447</v>
      </c>
      <c r="C65" s="303"/>
      <c r="D65" s="303"/>
      <c r="E65" s="303"/>
      <c r="F65" s="303"/>
      <c r="G65" s="303"/>
      <c r="H65" s="303"/>
      <c r="I65" s="303"/>
      <c r="J65" s="303"/>
      <c r="K65" s="303"/>
      <c r="L65" s="303"/>
      <c r="M65" s="303"/>
      <c r="N65" s="303"/>
      <c r="O65" s="303"/>
      <c r="P65" s="303"/>
      <c r="Q65" s="303"/>
      <c r="R65" s="303"/>
      <c r="S65" s="303"/>
      <c r="T65" s="303"/>
      <c r="U65" s="303"/>
      <c r="V65" s="303"/>
      <c r="W65" s="303"/>
      <c r="X65" s="303"/>
      <c r="Y65" s="303"/>
      <c r="Z65" s="303"/>
      <c r="AA65" s="303"/>
      <c r="AB65" s="303"/>
      <c r="AC65" s="303"/>
      <c r="AD65" s="303"/>
      <c r="AE65" s="303"/>
      <c r="AF65" s="303"/>
      <c r="AG65" s="303"/>
      <c r="AH65" s="303"/>
      <c r="AI65" s="303"/>
      <c r="AJ65" s="303"/>
      <c r="AK65" s="303"/>
      <c r="AL65" s="303"/>
      <c r="AM65" s="303"/>
      <c r="AN65" s="303"/>
      <c r="AO65" s="303"/>
      <c r="AP65" s="303"/>
      <c r="AQ65" s="303"/>
      <c r="AR65" s="303"/>
      <c r="AS65" s="303"/>
      <c r="AT65" s="303"/>
      <c r="AU65" s="303"/>
      <c r="AV65" s="303"/>
      <c r="AW65" s="303"/>
      <c r="AX65" s="303"/>
      <c r="AY65" s="303"/>
      <c r="AZ65" s="313"/>
    </row>
    <row r="66" spans="1:52" s="314" customFormat="1" ht="14.4" customHeight="1" x14ac:dyDescent="0.3">
      <c r="A66" s="303"/>
      <c r="B66" s="301" t="s">
        <v>551</v>
      </c>
      <c r="C66" s="303"/>
      <c r="D66" s="303"/>
      <c r="E66" s="303"/>
      <c r="F66" s="303"/>
      <c r="G66" s="303"/>
      <c r="H66" s="303"/>
      <c r="I66" s="303"/>
      <c r="J66" s="303"/>
      <c r="K66" s="303"/>
      <c r="L66" s="303"/>
      <c r="M66" s="303"/>
      <c r="N66" s="303"/>
      <c r="O66" s="303"/>
      <c r="P66" s="303"/>
      <c r="Q66" s="303"/>
      <c r="R66" s="303"/>
      <c r="S66" s="303"/>
      <c r="T66" s="303"/>
      <c r="U66" s="303"/>
      <c r="V66" s="303"/>
      <c r="W66" s="303"/>
      <c r="X66" s="303"/>
      <c r="Y66" s="303"/>
      <c r="Z66" s="303"/>
      <c r="AA66" s="303"/>
      <c r="AB66" s="303"/>
      <c r="AC66" s="303"/>
      <c r="AD66" s="303"/>
      <c r="AE66" s="303"/>
      <c r="AF66" s="303"/>
      <c r="AG66" s="303"/>
      <c r="AH66" s="303"/>
      <c r="AI66" s="303"/>
      <c r="AJ66" s="303"/>
      <c r="AK66" s="303"/>
      <c r="AL66" s="303"/>
      <c r="AM66" s="303"/>
      <c r="AN66" s="303"/>
      <c r="AO66" s="303"/>
      <c r="AP66" s="303"/>
      <c r="AQ66" s="303"/>
      <c r="AR66" s="303"/>
      <c r="AS66" s="303"/>
      <c r="AT66" s="303"/>
      <c r="AU66" s="303"/>
      <c r="AV66" s="303"/>
      <c r="AW66" s="303"/>
      <c r="AX66" s="303"/>
      <c r="AY66" s="303"/>
      <c r="AZ66" s="313"/>
    </row>
    <row r="67" spans="1:52" s="314" customFormat="1" ht="14.4" customHeight="1" x14ac:dyDescent="0.3">
      <c r="A67" s="303"/>
      <c r="B67" s="301" t="s">
        <v>448</v>
      </c>
      <c r="C67" s="303"/>
      <c r="D67" s="303"/>
      <c r="E67" s="303"/>
      <c r="F67" s="303"/>
      <c r="G67" s="303"/>
      <c r="H67" s="303"/>
      <c r="I67" s="303"/>
      <c r="J67" s="303"/>
      <c r="K67" s="303"/>
      <c r="L67" s="303"/>
      <c r="M67" s="303"/>
      <c r="N67" s="303"/>
      <c r="O67" s="303"/>
      <c r="P67" s="303"/>
      <c r="Q67" s="303"/>
      <c r="R67" s="303"/>
      <c r="S67" s="303"/>
      <c r="T67" s="303"/>
      <c r="U67" s="303"/>
      <c r="V67" s="303"/>
      <c r="W67" s="303"/>
      <c r="X67" s="303"/>
      <c r="Y67" s="303"/>
      <c r="Z67" s="303"/>
      <c r="AA67" s="303"/>
      <c r="AB67" s="303"/>
      <c r="AC67" s="303"/>
      <c r="AD67" s="303"/>
      <c r="AE67" s="303"/>
      <c r="AF67" s="303"/>
      <c r="AG67" s="303"/>
      <c r="AH67" s="303"/>
      <c r="AI67" s="303"/>
      <c r="AJ67" s="303"/>
      <c r="AK67" s="303"/>
      <c r="AL67" s="303"/>
      <c r="AM67" s="303"/>
      <c r="AN67" s="303"/>
      <c r="AO67" s="303"/>
      <c r="AP67" s="303"/>
      <c r="AQ67" s="303"/>
      <c r="AR67" s="303"/>
      <c r="AS67" s="303"/>
      <c r="AT67" s="303"/>
      <c r="AU67" s="303"/>
      <c r="AV67" s="303"/>
      <c r="AW67" s="303"/>
      <c r="AX67" s="303"/>
      <c r="AY67" s="303"/>
      <c r="AZ67" s="313"/>
    </row>
    <row r="68" spans="1:52" s="314" customFormat="1" ht="14.4" customHeight="1" x14ac:dyDescent="0.3">
      <c r="A68" s="303"/>
      <c r="B68" s="301" t="s">
        <v>462</v>
      </c>
      <c r="C68" s="303"/>
      <c r="D68" s="303"/>
      <c r="E68" s="303"/>
      <c r="F68" s="303"/>
      <c r="G68" s="303"/>
      <c r="H68" s="303"/>
      <c r="I68" s="303"/>
      <c r="J68" s="303"/>
      <c r="K68" s="303"/>
      <c r="L68" s="303"/>
      <c r="M68" s="303"/>
      <c r="N68" s="303"/>
      <c r="O68" s="303"/>
      <c r="P68" s="303"/>
      <c r="Q68" s="303"/>
      <c r="R68" s="303"/>
      <c r="S68" s="303"/>
      <c r="T68" s="303"/>
      <c r="U68" s="303"/>
      <c r="V68" s="303"/>
      <c r="W68" s="303"/>
      <c r="X68" s="303"/>
      <c r="Y68" s="303"/>
      <c r="Z68" s="303"/>
      <c r="AA68" s="303"/>
      <c r="AB68" s="303"/>
      <c r="AC68" s="303"/>
      <c r="AD68" s="303"/>
      <c r="AE68" s="303"/>
      <c r="AF68" s="303"/>
      <c r="AG68" s="303"/>
      <c r="AH68" s="303"/>
      <c r="AI68" s="303"/>
      <c r="AJ68" s="303"/>
      <c r="AK68" s="303"/>
      <c r="AL68" s="303"/>
      <c r="AM68" s="303"/>
      <c r="AN68" s="303"/>
      <c r="AO68" s="303"/>
      <c r="AP68" s="303"/>
      <c r="AQ68" s="303"/>
      <c r="AR68" s="303"/>
      <c r="AS68" s="303"/>
      <c r="AT68" s="303"/>
      <c r="AU68" s="303"/>
      <c r="AV68" s="303"/>
      <c r="AW68" s="303"/>
      <c r="AX68" s="303"/>
      <c r="AY68" s="303"/>
      <c r="AZ68" s="313"/>
    </row>
    <row r="69" spans="1:52" x14ac:dyDescent="0.4">
      <c r="B69" s="305" t="s">
        <v>470</v>
      </c>
      <c r="C69" s="307"/>
      <c r="D69" s="307"/>
      <c r="E69" s="307"/>
    </row>
    <row r="70" spans="1:52" x14ac:dyDescent="0.4">
      <c r="B70" s="306" t="s">
        <v>471</v>
      </c>
      <c r="C70" s="307"/>
      <c r="D70" s="307"/>
      <c r="E70" s="307"/>
    </row>
    <row r="71" spans="1:52" x14ac:dyDescent="0.4">
      <c r="B71" s="301" t="s">
        <v>467</v>
      </c>
      <c r="C71" s="302"/>
    </row>
    <row r="72" spans="1:52" x14ac:dyDescent="0.4">
      <c r="B72" s="306" t="s">
        <v>466</v>
      </c>
      <c r="C72" s="307"/>
      <c r="D72" s="307"/>
      <c r="E72" s="307"/>
    </row>
    <row r="73" spans="1:52" x14ac:dyDescent="0.4">
      <c r="B73" s="301" t="s">
        <v>552</v>
      </c>
      <c r="C73" s="303"/>
      <c r="D73" s="303"/>
      <c r="E73" s="303"/>
    </row>
    <row r="74" spans="1:52" x14ac:dyDescent="0.4">
      <c r="B74" s="301" t="s">
        <v>454</v>
      </c>
      <c r="C74" s="303"/>
    </row>
    <row r="75" spans="1:52" x14ac:dyDescent="0.4">
      <c r="B75" s="306" t="s">
        <v>449</v>
      </c>
      <c r="C75" s="307"/>
    </row>
    <row r="76" spans="1:52" x14ac:dyDescent="0.4">
      <c r="B76" s="301" t="s">
        <v>551</v>
      </c>
      <c r="C76" s="303"/>
    </row>
    <row r="77" spans="1:52" x14ac:dyDescent="0.4">
      <c r="B77" s="301" t="s">
        <v>448</v>
      </c>
      <c r="C77" s="303"/>
    </row>
    <row r="78" spans="1:52" x14ac:dyDescent="0.4">
      <c r="B78" s="306" t="s">
        <v>450</v>
      </c>
      <c r="C78" s="307"/>
    </row>
    <row r="79" spans="1:52" x14ac:dyDescent="0.4">
      <c r="B79" s="305" t="s">
        <v>472</v>
      </c>
      <c r="C79" s="307"/>
      <c r="D79" s="307"/>
      <c r="E79" s="307"/>
    </row>
    <row r="80" spans="1:52" x14ac:dyDescent="0.4">
      <c r="B80" s="306" t="s">
        <v>471</v>
      </c>
      <c r="C80" s="307"/>
      <c r="D80" s="307"/>
      <c r="E80" s="307"/>
    </row>
    <row r="81" spans="2:5" x14ac:dyDescent="0.4">
      <c r="B81" s="301" t="s">
        <v>468</v>
      </c>
      <c r="C81" s="302"/>
    </row>
    <row r="82" spans="2:5" x14ac:dyDescent="0.4">
      <c r="B82" s="306" t="s">
        <v>466</v>
      </c>
      <c r="C82" s="307"/>
      <c r="D82" s="307"/>
      <c r="E82" s="307"/>
    </row>
    <row r="83" spans="2:5" x14ac:dyDescent="0.4">
      <c r="B83" s="301" t="s">
        <v>552</v>
      </c>
      <c r="C83" s="303"/>
      <c r="D83" s="303"/>
      <c r="E83" s="303"/>
    </row>
    <row r="84" spans="2:5" x14ac:dyDescent="0.4">
      <c r="B84" s="301" t="s">
        <v>460</v>
      </c>
      <c r="C84" s="303"/>
    </row>
    <row r="85" spans="2:5" x14ac:dyDescent="0.4">
      <c r="B85" s="306" t="s">
        <v>449</v>
      </c>
      <c r="C85" s="307"/>
    </row>
    <row r="86" spans="2:5" x14ac:dyDescent="0.4">
      <c r="B86" s="301" t="s">
        <v>551</v>
      </c>
      <c r="C86" s="303"/>
    </row>
    <row r="87" spans="2:5" x14ac:dyDescent="0.4">
      <c r="B87" s="301" t="s">
        <v>448</v>
      </c>
      <c r="C87" s="303"/>
    </row>
    <row r="88" spans="2:5" x14ac:dyDescent="0.4">
      <c r="B88" s="306" t="s">
        <v>450</v>
      </c>
      <c r="C88" s="307"/>
    </row>
    <row r="89" spans="2:5" x14ac:dyDescent="0.4">
      <c r="B89" s="305" t="s">
        <v>473</v>
      </c>
      <c r="C89" s="307"/>
      <c r="D89" s="307"/>
      <c r="E89" s="307"/>
    </row>
    <row r="90" spans="2:5" x14ac:dyDescent="0.4">
      <c r="B90" s="306" t="s">
        <v>476</v>
      </c>
      <c r="C90" s="307"/>
      <c r="D90" s="307"/>
      <c r="E90" s="307"/>
    </row>
    <row r="91" spans="2:5" x14ac:dyDescent="0.4">
      <c r="B91" s="301" t="s">
        <v>469</v>
      </c>
      <c r="C91" s="302"/>
    </row>
    <row r="92" spans="2:5" x14ac:dyDescent="0.4">
      <c r="B92" s="306" t="s">
        <v>466</v>
      </c>
      <c r="C92" s="307"/>
      <c r="D92" s="307"/>
      <c r="E92" s="307"/>
    </row>
    <row r="93" spans="2:5" x14ac:dyDescent="0.4">
      <c r="B93" s="301" t="s">
        <v>552</v>
      </c>
      <c r="C93" s="303"/>
      <c r="D93" s="303"/>
      <c r="E93" s="303"/>
    </row>
    <row r="94" spans="2:5" x14ac:dyDescent="0.4">
      <c r="B94" s="301" t="s">
        <v>551</v>
      </c>
      <c r="C94" s="303"/>
    </row>
    <row r="95" spans="2:5" x14ac:dyDescent="0.4">
      <c r="B95" s="301" t="s">
        <v>448</v>
      </c>
      <c r="C95" s="303"/>
    </row>
    <row r="96" spans="2:5" x14ac:dyDescent="0.4">
      <c r="B96" s="306" t="s">
        <v>450</v>
      </c>
      <c r="C96" s="307"/>
    </row>
    <row r="97" spans="1:52" ht="15.65" customHeight="1" x14ac:dyDescent="0.4">
      <c r="B97" s="299" t="s">
        <v>474</v>
      </c>
      <c r="C97" s="307"/>
      <c r="D97" s="307"/>
      <c r="E97" s="307"/>
    </row>
    <row r="98" spans="1:52" s="314" customFormat="1" ht="14.4" customHeight="1" x14ac:dyDescent="0.3">
      <c r="A98" s="303"/>
      <c r="B98" s="304" t="s">
        <v>475</v>
      </c>
      <c r="C98" s="302"/>
      <c r="D98" s="312"/>
      <c r="E98" s="303"/>
      <c r="F98" s="303"/>
      <c r="G98" s="303"/>
      <c r="H98" s="303"/>
      <c r="I98" s="303"/>
      <c r="J98" s="303"/>
      <c r="K98" s="303"/>
      <c r="L98" s="303"/>
      <c r="M98" s="303"/>
      <c r="N98" s="303"/>
      <c r="O98" s="303"/>
      <c r="P98" s="303"/>
      <c r="Q98" s="303"/>
      <c r="R98" s="303"/>
      <c r="S98" s="303"/>
      <c r="T98" s="303"/>
      <c r="U98" s="303"/>
      <c r="V98" s="303"/>
      <c r="W98" s="303"/>
      <c r="X98" s="303"/>
      <c r="Y98" s="303"/>
      <c r="Z98" s="303"/>
      <c r="AA98" s="303"/>
      <c r="AB98" s="303"/>
      <c r="AC98" s="303"/>
      <c r="AD98" s="303"/>
      <c r="AE98" s="303"/>
      <c r="AF98" s="303"/>
      <c r="AG98" s="303"/>
      <c r="AH98" s="303"/>
      <c r="AI98" s="303"/>
      <c r="AJ98" s="303"/>
      <c r="AK98" s="303"/>
      <c r="AL98" s="303"/>
      <c r="AM98" s="303"/>
      <c r="AN98" s="303"/>
      <c r="AO98" s="303"/>
      <c r="AP98" s="303"/>
      <c r="AQ98" s="303"/>
      <c r="AR98" s="303"/>
      <c r="AS98" s="303"/>
      <c r="AT98" s="303"/>
      <c r="AU98" s="303"/>
      <c r="AV98" s="303"/>
      <c r="AW98" s="303"/>
      <c r="AX98" s="303"/>
      <c r="AY98" s="303"/>
      <c r="AZ98" s="313"/>
    </row>
    <row r="99" spans="1:52" s="314" customFormat="1" ht="14.4" customHeight="1" x14ac:dyDescent="0.3">
      <c r="A99" s="303"/>
      <c r="B99" s="304" t="s">
        <v>465</v>
      </c>
      <c r="C99" s="302"/>
      <c r="D99" s="312"/>
      <c r="E99" s="303"/>
      <c r="F99" s="303"/>
      <c r="G99" s="303"/>
      <c r="H99" s="303"/>
      <c r="I99" s="303"/>
      <c r="J99" s="303"/>
      <c r="K99" s="303"/>
      <c r="L99" s="303"/>
      <c r="M99" s="303"/>
      <c r="N99" s="303"/>
      <c r="O99" s="303"/>
      <c r="P99" s="303"/>
      <c r="Q99" s="303"/>
      <c r="R99" s="303"/>
      <c r="S99" s="303"/>
      <c r="T99" s="303"/>
      <c r="U99" s="303"/>
      <c r="V99" s="303"/>
      <c r="W99" s="303"/>
      <c r="X99" s="303"/>
      <c r="Y99" s="303"/>
      <c r="Z99" s="303"/>
      <c r="AA99" s="303"/>
      <c r="AB99" s="303"/>
      <c r="AC99" s="303"/>
      <c r="AD99" s="303"/>
      <c r="AE99" s="303"/>
      <c r="AF99" s="303"/>
      <c r="AG99" s="303"/>
      <c r="AH99" s="303"/>
      <c r="AI99" s="303"/>
      <c r="AJ99" s="303"/>
      <c r="AK99" s="303"/>
      <c r="AL99" s="303"/>
      <c r="AM99" s="303"/>
      <c r="AN99" s="303"/>
      <c r="AO99" s="303"/>
      <c r="AP99" s="303"/>
      <c r="AQ99" s="303"/>
      <c r="AR99" s="303"/>
      <c r="AS99" s="303"/>
      <c r="AT99" s="303"/>
      <c r="AU99" s="303"/>
      <c r="AV99" s="303"/>
      <c r="AW99" s="303"/>
      <c r="AX99" s="303"/>
      <c r="AY99" s="303"/>
      <c r="AZ99" s="313"/>
    </row>
    <row r="100" spans="1:52" x14ac:dyDescent="0.4">
      <c r="B100" s="306" t="s">
        <v>466</v>
      </c>
      <c r="C100" s="307"/>
      <c r="D100" s="307"/>
      <c r="E100" s="307"/>
    </row>
    <row r="101" spans="1:52" s="314" customFormat="1" ht="14.4" customHeight="1" x14ac:dyDescent="0.3">
      <c r="A101" s="303"/>
      <c r="B101" s="301" t="s">
        <v>552</v>
      </c>
      <c r="C101" s="303"/>
      <c r="D101" s="303"/>
      <c r="E101" s="303"/>
      <c r="F101" s="303"/>
      <c r="G101" s="303"/>
      <c r="H101" s="303"/>
      <c r="I101" s="303"/>
      <c r="J101" s="303"/>
      <c r="K101" s="303"/>
      <c r="L101" s="303"/>
      <c r="M101" s="303"/>
      <c r="N101" s="303"/>
      <c r="O101" s="303"/>
      <c r="P101" s="303"/>
      <c r="Q101" s="303"/>
      <c r="R101" s="303"/>
      <c r="S101" s="303"/>
      <c r="T101" s="303"/>
      <c r="U101" s="303"/>
      <c r="V101" s="303"/>
      <c r="W101" s="303"/>
      <c r="X101" s="303"/>
      <c r="Y101" s="303"/>
      <c r="Z101" s="303"/>
      <c r="AA101" s="303"/>
      <c r="AB101" s="303"/>
      <c r="AC101" s="303"/>
      <c r="AD101" s="303"/>
      <c r="AE101" s="303"/>
      <c r="AF101" s="303"/>
      <c r="AG101" s="303"/>
      <c r="AH101" s="303"/>
      <c r="AI101" s="303"/>
      <c r="AJ101" s="303"/>
      <c r="AK101" s="303"/>
      <c r="AL101" s="303"/>
      <c r="AM101" s="303"/>
      <c r="AN101" s="303"/>
      <c r="AO101" s="303"/>
      <c r="AP101" s="303"/>
      <c r="AQ101" s="303"/>
      <c r="AR101" s="303"/>
      <c r="AS101" s="303"/>
      <c r="AT101" s="303"/>
      <c r="AU101" s="303"/>
      <c r="AV101" s="303"/>
      <c r="AW101" s="303"/>
      <c r="AX101" s="303"/>
      <c r="AY101" s="303"/>
      <c r="AZ101" s="313"/>
    </row>
    <row r="102" spans="1:52" s="314" customFormat="1" ht="14.4" customHeight="1" x14ac:dyDescent="0.3">
      <c r="A102" s="303"/>
      <c r="B102" s="306" t="s">
        <v>466</v>
      </c>
      <c r="C102" s="307"/>
      <c r="D102" s="307"/>
      <c r="E102" s="303"/>
      <c r="F102" s="303"/>
      <c r="G102" s="303"/>
      <c r="H102" s="303"/>
      <c r="I102" s="303"/>
      <c r="J102" s="303"/>
      <c r="K102" s="303"/>
      <c r="L102" s="303"/>
      <c r="M102" s="303"/>
      <c r="N102" s="303"/>
      <c r="O102" s="303"/>
      <c r="P102" s="303"/>
      <c r="Q102" s="303"/>
      <c r="R102" s="303"/>
      <c r="S102" s="303"/>
      <c r="T102" s="303"/>
      <c r="U102" s="303"/>
      <c r="V102" s="303"/>
      <c r="W102" s="303"/>
      <c r="X102" s="303"/>
      <c r="Y102" s="303"/>
      <c r="Z102" s="303"/>
      <c r="AA102" s="303"/>
      <c r="AB102" s="303"/>
      <c r="AC102" s="303"/>
      <c r="AD102" s="303"/>
      <c r="AE102" s="303"/>
      <c r="AF102" s="303"/>
      <c r="AG102" s="303"/>
      <c r="AH102" s="303"/>
      <c r="AI102" s="303"/>
      <c r="AJ102" s="303"/>
      <c r="AK102" s="303"/>
      <c r="AL102" s="303"/>
      <c r="AM102" s="303"/>
      <c r="AN102" s="303"/>
      <c r="AO102" s="303"/>
      <c r="AP102" s="303"/>
      <c r="AQ102" s="303"/>
      <c r="AR102" s="303"/>
      <c r="AS102" s="303"/>
      <c r="AT102" s="303"/>
      <c r="AU102" s="303"/>
      <c r="AV102" s="303"/>
      <c r="AW102" s="303"/>
      <c r="AX102" s="303"/>
      <c r="AY102" s="303"/>
      <c r="AZ102" s="313"/>
    </row>
    <row r="103" spans="1:52" s="314" customFormat="1" ht="14.4" customHeight="1" x14ac:dyDescent="0.3">
      <c r="A103" s="303"/>
      <c r="B103" s="301" t="s">
        <v>551</v>
      </c>
      <c r="C103" s="303"/>
      <c r="D103" s="303"/>
      <c r="E103" s="303"/>
      <c r="F103" s="303"/>
      <c r="G103" s="303"/>
      <c r="H103" s="303"/>
      <c r="I103" s="303"/>
      <c r="J103" s="303"/>
      <c r="K103" s="303"/>
      <c r="L103" s="303"/>
      <c r="M103" s="303"/>
      <c r="N103" s="303"/>
      <c r="O103" s="303"/>
      <c r="P103" s="303"/>
      <c r="Q103" s="303"/>
      <c r="R103" s="303"/>
      <c r="S103" s="303"/>
      <c r="T103" s="303"/>
      <c r="U103" s="303"/>
      <c r="V103" s="303"/>
      <c r="W103" s="303"/>
      <c r="X103" s="303"/>
      <c r="Y103" s="303"/>
      <c r="Z103" s="303"/>
      <c r="AA103" s="303"/>
      <c r="AB103" s="303"/>
      <c r="AC103" s="303"/>
      <c r="AD103" s="303"/>
      <c r="AE103" s="303"/>
      <c r="AF103" s="303"/>
      <c r="AG103" s="303"/>
      <c r="AH103" s="303"/>
      <c r="AI103" s="303"/>
      <c r="AJ103" s="303"/>
      <c r="AK103" s="303"/>
      <c r="AL103" s="303"/>
      <c r="AM103" s="303"/>
      <c r="AN103" s="303"/>
      <c r="AO103" s="303"/>
      <c r="AP103" s="303"/>
      <c r="AQ103" s="303"/>
      <c r="AR103" s="303"/>
      <c r="AS103" s="303"/>
      <c r="AT103" s="303"/>
      <c r="AU103" s="303"/>
      <c r="AV103" s="303"/>
      <c r="AW103" s="303"/>
      <c r="AX103" s="303"/>
      <c r="AY103" s="303"/>
      <c r="AZ103" s="313"/>
    </row>
    <row r="104" spans="1:52" s="314" customFormat="1" ht="14.4" customHeight="1" x14ac:dyDescent="0.3">
      <c r="A104" s="303"/>
      <c r="B104" s="301" t="s">
        <v>448</v>
      </c>
      <c r="C104" s="303"/>
      <c r="D104" s="303"/>
      <c r="E104" s="303"/>
      <c r="F104" s="303"/>
      <c r="G104" s="303"/>
      <c r="H104" s="303"/>
      <c r="I104" s="303"/>
      <c r="J104" s="303"/>
      <c r="K104" s="303"/>
      <c r="L104" s="303"/>
      <c r="M104" s="303"/>
      <c r="N104" s="303"/>
      <c r="O104" s="303"/>
      <c r="P104" s="303"/>
      <c r="Q104" s="303"/>
      <c r="R104" s="303"/>
      <c r="S104" s="303"/>
      <c r="T104" s="303"/>
      <c r="U104" s="303"/>
      <c r="V104" s="303"/>
      <c r="W104" s="303"/>
      <c r="X104" s="303"/>
      <c r="Y104" s="303"/>
      <c r="Z104" s="303"/>
      <c r="AA104" s="303"/>
      <c r="AB104" s="303"/>
      <c r="AC104" s="303"/>
      <c r="AD104" s="303"/>
      <c r="AE104" s="303"/>
      <c r="AF104" s="303"/>
      <c r="AG104" s="303"/>
      <c r="AH104" s="303"/>
      <c r="AI104" s="303"/>
      <c r="AJ104" s="303"/>
      <c r="AK104" s="303"/>
      <c r="AL104" s="303"/>
      <c r="AM104" s="303"/>
      <c r="AN104" s="303"/>
      <c r="AO104" s="303"/>
      <c r="AP104" s="303"/>
      <c r="AQ104" s="303"/>
      <c r="AR104" s="303"/>
      <c r="AS104" s="303"/>
      <c r="AT104" s="303"/>
      <c r="AU104" s="303"/>
      <c r="AV104" s="303"/>
      <c r="AW104" s="303"/>
      <c r="AX104" s="303"/>
      <c r="AY104" s="303"/>
      <c r="AZ104" s="313"/>
    </row>
    <row r="105" spans="1:52" s="314" customFormat="1" ht="14.4" customHeight="1" x14ac:dyDescent="0.3">
      <c r="A105" s="303"/>
      <c r="B105" s="301" t="s">
        <v>462</v>
      </c>
      <c r="C105" s="303"/>
      <c r="D105" s="303"/>
      <c r="E105" s="303"/>
      <c r="F105" s="303"/>
      <c r="G105" s="303"/>
      <c r="H105" s="303"/>
      <c r="I105" s="303"/>
      <c r="J105" s="303"/>
      <c r="K105" s="303"/>
      <c r="L105" s="303"/>
      <c r="M105" s="303"/>
      <c r="N105" s="303"/>
      <c r="O105" s="303"/>
      <c r="P105" s="303"/>
      <c r="Q105" s="303"/>
      <c r="R105" s="303"/>
      <c r="S105" s="303"/>
      <c r="T105" s="303"/>
      <c r="U105" s="303"/>
      <c r="V105" s="303"/>
      <c r="W105" s="303"/>
      <c r="X105" s="303"/>
      <c r="Y105" s="303"/>
      <c r="Z105" s="303"/>
      <c r="AA105" s="303"/>
      <c r="AB105" s="303"/>
      <c r="AC105" s="303"/>
      <c r="AD105" s="303"/>
      <c r="AE105" s="303"/>
      <c r="AF105" s="303"/>
      <c r="AG105" s="303"/>
      <c r="AH105" s="303"/>
      <c r="AI105" s="303"/>
      <c r="AJ105" s="303"/>
      <c r="AK105" s="303"/>
      <c r="AL105" s="303"/>
      <c r="AM105" s="303"/>
      <c r="AN105" s="303"/>
      <c r="AO105" s="303"/>
      <c r="AP105" s="303"/>
      <c r="AQ105" s="303"/>
      <c r="AR105" s="303"/>
      <c r="AS105" s="303"/>
      <c r="AT105" s="303"/>
      <c r="AU105" s="303"/>
      <c r="AV105" s="303"/>
      <c r="AW105" s="303"/>
      <c r="AX105" s="303"/>
      <c r="AY105" s="303"/>
      <c r="AZ105" s="313"/>
    </row>
    <row r="106" spans="1:52" x14ac:dyDescent="0.4">
      <c r="B106" s="299" t="s">
        <v>477</v>
      </c>
      <c r="C106" s="307"/>
      <c r="D106" s="307"/>
      <c r="E106" s="307"/>
    </row>
    <row r="107" spans="1:52" x14ac:dyDescent="0.4">
      <c r="B107" s="304" t="s">
        <v>478</v>
      </c>
      <c r="C107" s="302"/>
      <c r="D107" s="312"/>
      <c r="E107" s="303"/>
      <c r="F107" s="303"/>
    </row>
    <row r="108" spans="1:52" x14ac:dyDescent="0.4">
      <c r="B108" s="304" t="s">
        <v>479</v>
      </c>
      <c r="C108" s="302"/>
      <c r="D108" s="312"/>
      <c r="E108" s="303"/>
      <c r="F108" s="303"/>
    </row>
    <row r="109" spans="1:52" x14ac:dyDescent="0.4">
      <c r="B109" s="304" t="s">
        <v>604</v>
      </c>
      <c r="C109" s="302"/>
      <c r="D109" s="312"/>
      <c r="E109" s="303"/>
      <c r="F109" s="314"/>
    </row>
    <row r="110" spans="1:52" x14ac:dyDescent="0.4">
      <c r="B110" s="304" t="s">
        <v>480</v>
      </c>
      <c r="C110" s="302"/>
      <c r="D110" s="312"/>
      <c r="E110" s="303"/>
      <c r="F110" s="314"/>
    </row>
    <row r="111" spans="1:52" x14ac:dyDescent="0.4">
      <c r="B111" s="306" t="s">
        <v>466</v>
      </c>
      <c r="C111" s="307"/>
      <c r="D111" s="307"/>
      <c r="E111" s="307"/>
    </row>
    <row r="112" spans="1:52" x14ac:dyDescent="0.4">
      <c r="B112" s="301" t="s">
        <v>481</v>
      </c>
      <c r="C112" s="303"/>
      <c r="D112" s="303"/>
      <c r="E112" s="303"/>
      <c r="F112" s="303"/>
    </row>
    <row r="113" spans="1:2" x14ac:dyDescent="0.4">
      <c r="A113" s="315" t="s">
        <v>482</v>
      </c>
      <c r="B113" s="307"/>
    </row>
    <row r="114" spans="1:2" x14ac:dyDescent="0.4">
      <c r="A114" s="303"/>
      <c r="B114" s="301" t="s">
        <v>483</v>
      </c>
    </row>
    <row r="115" spans="1:2" x14ac:dyDescent="0.4">
      <c r="A115" s="303"/>
      <c r="B115" s="301" t="s">
        <v>484</v>
      </c>
    </row>
    <row r="116" spans="1:2" x14ac:dyDescent="0.4">
      <c r="A116" s="303"/>
      <c r="B116" s="301" t="s">
        <v>485</v>
      </c>
    </row>
    <row r="117" spans="1:2" x14ac:dyDescent="0.4">
      <c r="A117" s="303"/>
      <c r="B117" s="301" t="s">
        <v>603</v>
      </c>
    </row>
    <row r="118" spans="1:2" x14ac:dyDescent="0.4">
      <c r="A118" s="303"/>
      <c r="B118" s="301" t="s">
        <v>486</v>
      </c>
    </row>
    <row r="119" spans="1:2" x14ac:dyDescent="0.4">
      <c r="A119" s="303"/>
      <c r="B119" s="301" t="s">
        <v>487</v>
      </c>
    </row>
    <row r="120" spans="1:2" x14ac:dyDescent="0.4">
      <c r="A120" s="316"/>
      <c r="B120" s="301" t="s">
        <v>488</v>
      </c>
    </row>
    <row r="121" spans="1:2" x14ac:dyDescent="0.4">
      <c r="A121" s="303"/>
      <c r="B121" s="301" t="s">
        <v>489</v>
      </c>
    </row>
    <row r="122" spans="1:2" x14ac:dyDescent="0.4">
      <c r="A122" s="303"/>
      <c r="B122" s="301" t="s">
        <v>491</v>
      </c>
    </row>
    <row r="123" spans="1:2" x14ac:dyDescent="0.4">
      <c r="A123" s="303"/>
      <c r="B123" s="301" t="s">
        <v>490</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A95"/>
  <sheetViews>
    <sheetView showGridLines="0" zoomScaleNormal="100" workbookViewId="0">
      <selection activeCell="F37" sqref="F37"/>
    </sheetView>
  </sheetViews>
  <sheetFormatPr defaultColWidth="8.921875" defaultRowHeight="10.75" x14ac:dyDescent="0.3"/>
  <cols>
    <col min="1" max="1" width="1.4609375" style="11" customWidth="1"/>
    <col min="2" max="2" width="26.3828125" style="11" customWidth="1"/>
    <col min="3" max="3" width="8.921875" style="11"/>
    <col min="4" max="4" width="78" style="12" customWidth="1"/>
    <col min="5" max="5" width="17.3828125" style="17" customWidth="1"/>
    <col min="6" max="6" width="17.3828125" style="11" customWidth="1"/>
    <col min="7" max="7" width="20" style="11" customWidth="1"/>
    <col min="8" max="20" width="17.3828125" style="11" customWidth="1"/>
    <col min="21" max="21" width="17.3828125" style="322" customWidth="1"/>
    <col min="22" max="27" width="17.3828125" style="11" customWidth="1"/>
    <col min="28" max="16384" width="8.921875" style="11"/>
  </cols>
  <sheetData>
    <row r="2" spans="2:27" ht="34.75" customHeight="1" x14ac:dyDescent="0.3">
      <c r="B2" s="18" t="s">
        <v>0</v>
      </c>
      <c r="C2" s="103">
        <f>+'Istruzioni per la compilazione'!B2</f>
        <v>0</v>
      </c>
    </row>
    <row r="3" spans="2:27" ht="31.3" customHeight="1" thickBot="1" x14ac:dyDescent="0.35">
      <c r="B3" s="402" t="s">
        <v>536</v>
      </c>
    </row>
    <row r="4" spans="2:27" ht="67.3" customHeight="1" thickBot="1" x14ac:dyDescent="0.35">
      <c r="B4" s="47" t="s">
        <v>393</v>
      </c>
      <c r="C4" s="70" t="s">
        <v>28</v>
      </c>
      <c r="D4" s="70" t="s">
        <v>29</v>
      </c>
      <c r="E4" s="70" t="s">
        <v>30</v>
      </c>
      <c r="F4" s="70" t="s">
        <v>5</v>
      </c>
      <c r="G4" s="70" t="s">
        <v>200</v>
      </c>
      <c r="H4" s="70" t="s">
        <v>91</v>
      </c>
      <c r="I4" s="70" t="s">
        <v>267</v>
      </c>
      <c r="J4" s="70" t="s">
        <v>90</v>
      </c>
      <c r="K4" s="70" t="s">
        <v>53</v>
      </c>
      <c r="L4" s="70" t="s">
        <v>54</v>
      </c>
      <c r="M4" s="70" t="s">
        <v>55</v>
      </c>
      <c r="N4" s="70" t="s">
        <v>56</v>
      </c>
      <c r="O4" s="70" t="s">
        <v>57</v>
      </c>
      <c r="P4" s="70" t="s">
        <v>60</v>
      </c>
      <c r="Q4" s="70" t="s">
        <v>58</v>
      </c>
      <c r="R4" s="70" t="s">
        <v>455</v>
      </c>
      <c r="S4" s="70" t="s">
        <v>456</v>
      </c>
      <c r="T4" s="70" t="s">
        <v>59</v>
      </c>
      <c r="U4" s="323" t="s">
        <v>61</v>
      </c>
      <c r="V4" s="70" t="s">
        <v>62</v>
      </c>
      <c r="W4" s="70" t="s">
        <v>83</v>
      </c>
      <c r="X4" s="70" t="s">
        <v>84</v>
      </c>
      <c r="Y4" s="70" t="s">
        <v>85</v>
      </c>
      <c r="Z4" s="70" t="s">
        <v>86</v>
      </c>
      <c r="AA4" s="71" t="s">
        <v>87</v>
      </c>
    </row>
    <row r="5" spans="2:27" x14ac:dyDescent="0.3">
      <c r="B5" s="450" t="s">
        <v>406</v>
      </c>
      <c r="C5" s="58" t="s">
        <v>32</v>
      </c>
      <c r="D5" s="59" t="s">
        <v>6</v>
      </c>
      <c r="E5" s="60" t="s">
        <v>31</v>
      </c>
      <c r="F5" s="61" t="s">
        <v>7</v>
      </c>
      <c r="G5" s="446"/>
      <c r="H5" s="442"/>
      <c r="I5" s="454">
        <f>IFERROR(H5/H76,0)</f>
        <v>0</v>
      </c>
      <c r="J5" s="461">
        <f>IFERROR(VLOOKUP(G5,appoggio!$B$15:$C$17,2,FALSE)*7.25,0)</f>
        <v>0</v>
      </c>
      <c r="K5" s="458">
        <v>0.12</v>
      </c>
      <c r="L5" s="451">
        <f>+J5*(1-K5)</f>
        <v>0</v>
      </c>
      <c r="M5" s="465">
        <f>+H5*L5</f>
        <v>0</v>
      </c>
      <c r="N5" s="465">
        <f>+M5*12</f>
        <v>0</v>
      </c>
      <c r="O5" s="465">
        <f>+M5*'Istruzioni per la compilazione'!B3</f>
        <v>0</v>
      </c>
      <c r="P5" s="78"/>
      <c r="Q5" s="78"/>
      <c r="R5" s="78"/>
      <c r="S5" s="78"/>
      <c r="T5" s="78"/>
      <c r="U5" s="133">
        <f>+IF($G$5=7,VLOOKUP(F5,appoggio!$A$2:$K$12,5,FALSE),IF($G$5=6,VLOOKUP(F5,appoggio!$A$2:$K$12,8,FALSE),IF($G$5=5,VLOOKUP(F5,appoggio!$A$2:$K$12,11,FALSE),0)))</f>
        <v>0</v>
      </c>
      <c r="V5" s="133">
        <f>+IF($G$5=7,VLOOKUP(F5,appoggio!$A$2:$K$12,4,FALSE),IF($G$5=6,VLOOKUP(F5,appoggio!$A$2:$K$12,7,FALSE),IF($G$5=5,VLOOKUP(F5,appoggio!$A$2:$K$12,10,FALSE),0)))</f>
        <v>0</v>
      </c>
      <c r="W5" s="132" t="str">
        <f>IFERROR(X5/12,"resa mancante")</f>
        <v>resa mancante</v>
      </c>
      <c r="X5" s="132" t="str">
        <f>+IFERROR($H$5/P5*V5,"resa mancante")</f>
        <v>resa mancante</v>
      </c>
      <c r="Y5" s="132" t="str">
        <f>+IFERROR(W5*'Istruzioni per la compilazione'!$B$3,"resa mancante")</f>
        <v>resa mancante</v>
      </c>
      <c r="Z5" s="184" t="str">
        <f>+IFERROR(X5*T5,"resa mancante")</f>
        <v>resa mancante</v>
      </c>
      <c r="AA5" s="185" t="str">
        <f>+IFERROR(Y5*T5,"resa mancante")</f>
        <v>resa mancante</v>
      </c>
    </row>
    <row r="6" spans="2:27" ht="13.3" customHeight="1" x14ac:dyDescent="0.3">
      <c r="B6" s="440"/>
      <c r="C6" s="52" t="s">
        <v>32</v>
      </c>
      <c r="D6" s="53" t="s">
        <v>8</v>
      </c>
      <c r="E6" s="54" t="s">
        <v>31</v>
      </c>
      <c r="F6" s="55" t="s">
        <v>7</v>
      </c>
      <c r="G6" s="447"/>
      <c r="H6" s="443"/>
      <c r="I6" s="455"/>
      <c r="J6" s="462"/>
      <c r="K6" s="459"/>
      <c r="L6" s="452"/>
      <c r="M6" s="466"/>
      <c r="N6" s="466"/>
      <c r="O6" s="466"/>
      <c r="P6" s="76"/>
      <c r="Q6" s="76"/>
      <c r="R6" s="76"/>
      <c r="S6" s="76"/>
      <c r="T6" s="76"/>
      <c r="U6" s="133">
        <f>+IF($G$5=7,VLOOKUP(F6,appoggio!$A$2:$K$12,5,FALSE),IF($G$5=6,VLOOKUP(F6,appoggio!$A$2:$K$12,8,FALSE),IF($G$5=5,VLOOKUP(F6,appoggio!$A$2:$K$12,11,FALSE),0)))</f>
        <v>0</v>
      </c>
      <c r="V6" s="133">
        <f>+IF($G$5=7,VLOOKUP(F6,appoggio!$A$2:$K$12,4,FALSE),IF($G$5=6,VLOOKUP(F6,appoggio!$A$2:$K$12,7,FALSE),IF($G$5=5,VLOOKUP(F6,appoggio!$A$2:$K$12,10,FALSE),0)))</f>
        <v>0</v>
      </c>
      <c r="W6" s="134" t="str">
        <f t="shared" ref="W6:W69" si="0">IFERROR(X6/12,"resa mancante")</f>
        <v>resa mancante</v>
      </c>
      <c r="X6" s="134" t="str">
        <f t="shared" ref="X6:X22" si="1">+IFERROR($H$5/P6*V6,"resa mancante")</f>
        <v>resa mancante</v>
      </c>
      <c r="Y6" s="134" t="str">
        <f>+IFERROR(W6*'Istruzioni per la compilazione'!$B$3,"resa mancante")</f>
        <v>resa mancante</v>
      </c>
      <c r="Z6" s="173" t="str">
        <f t="shared" ref="Z6:Z69" si="2">+IFERROR(X6*T6,"resa mancante")</f>
        <v>resa mancante</v>
      </c>
      <c r="AA6" s="174" t="str">
        <f t="shared" ref="AA6:AA69" si="3">+IFERROR(Y6*T6,"resa mancante")</f>
        <v>resa mancante</v>
      </c>
    </row>
    <row r="7" spans="2:27" ht="14.4" customHeight="1" x14ac:dyDescent="0.3">
      <c r="B7" s="440"/>
      <c r="C7" s="52" t="s">
        <v>32</v>
      </c>
      <c r="D7" s="53" t="s">
        <v>9</v>
      </c>
      <c r="E7" s="54" t="s">
        <v>31</v>
      </c>
      <c r="F7" s="55" t="s">
        <v>7</v>
      </c>
      <c r="G7" s="447"/>
      <c r="H7" s="443"/>
      <c r="I7" s="455"/>
      <c r="J7" s="462"/>
      <c r="K7" s="459"/>
      <c r="L7" s="452"/>
      <c r="M7" s="466"/>
      <c r="N7" s="466"/>
      <c r="O7" s="466"/>
      <c r="P7" s="76"/>
      <c r="Q7" s="76"/>
      <c r="R7" s="76"/>
      <c r="S7" s="76"/>
      <c r="T7" s="76"/>
      <c r="U7" s="133">
        <f>+IF($G$5=7,VLOOKUP(F7,appoggio!$A$2:$K$12,5,FALSE),IF($G$5=6,VLOOKUP(F7,appoggio!$A$2:$K$12,8,FALSE),IF($G$5=5,VLOOKUP(F7,appoggio!$A$2:$K$12,11,FALSE),0)))</f>
        <v>0</v>
      </c>
      <c r="V7" s="133">
        <f>+IF($G$5=7,VLOOKUP(F7,appoggio!$A$2:$K$12,4,FALSE),IF($G$5=6,VLOOKUP(F7,appoggio!$A$2:$K$12,7,FALSE),IF($G$5=5,VLOOKUP(F7,appoggio!$A$2:$K$12,10,FALSE),0)))</f>
        <v>0</v>
      </c>
      <c r="W7" s="134" t="str">
        <f t="shared" si="0"/>
        <v>resa mancante</v>
      </c>
      <c r="X7" s="134" t="str">
        <f t="shared" si="1"/>
        <v>resa mancante</v>
      </c>
      <c r="Y7" s="134" t="str">
        <f>+IFERROR(W7*'Istruzioni per la compilazione'!$B$3,"resa mancante")</f>
        <v>resa mancante</v>
      </c>
      <c r="Z7" s="173" t="str">
        <f t="shared" si="2"/>
        <v>resa mancante</v>
      </c>
      <c r="AA7" s="174" t="str">
        <f t="shared" si="3"/>
        <v>resa mancante</v>
      </c>
    </row>
    <row r="8" spans="2:27" ht="14.4" customHeight="1" x14ac:dyDescent="0.3">
      <c r="B8" s="440"/>
      <c r="C8" s="52" t="s">
        <v>32</v>
      </c>
      <c r="D8" s="53" t="s">
        <v>10</v>
      </c>
      <c r="E8" s="54" t="s">
        <v>31</v>
      </c>
      <c r="F8" s="55" t="s">
        <v>7</v>
      </c>
      <c r="G8" s="447"/>
      <c r="H8" s="443"/>
      <c r="I8" s="455"/>
      <c r="J8" s="462"/>
      <c r="K8" s="459"/>
      <c r="L8" s="452"/>
      <c r="M8" s="466"/>
      <c r="N8" s="466"/>
      <c r="O8" s="466"/>
      <c r="P8" s="76"/>
      <c r="Q8" s="76"/>
      <c r="R8" s="76"/>
      <c r="S8" s="76"/>
      <c r="T8" s="76"/>
      <c r="U8" s="133">
        <f>+IF($G$5=7,VLOOKUP(F8,appoggio!$A$2:$K$12,5,FALSE),IF($G$5=6,VLOOKUP(F8,appoggio!$A$2:$K$12,8,FALSE),IF($G$5=5,VLOOKUP(F8,appoggio!$A$2:$K$12,11,FALSE),0)))</f>
        <v>0</v>
      </c>
      <c r="V8" s="133">
        <f>+IF($G$5=7,VLOOKUP(F8,appoggio!$A$2:$K$12,4,FALSE),IF($G$5=6,VLOOKUP(F8,appoggio!$A$2:$K$12,7,FALSE),IF($G$5=5,VLOOKUP(F8,appoggio!$A$2:$K$12,10,FALSE),0)))</f>
        <v>0</v>
      </c>
      <c r="W8" s="134" t="str">
        <f t="shared" si="0"/>
        <v>resa mancante</v>
      </c>
      <c r="X8" s="134" t="str">
        <f t="shared" si="1"/>
        <v>resa mancante</v>
      </c>
      <c r="Y8" s="134" t="str">
        <f>+IFERROR(W8*'Istruzioni per la compilazione'!$B$3,"resa mancante")</f>
        <v>resa mancante</v>
      </c>
      <c r="Z8" s="173" t="str">
        <f t="shared" si="2"/>
        <v>resa mancante</v>
      </c>
      <c r="AA8" s="174" t="str">
        <f t="shared" si="3"/>
        <v>resa mancante</v>
      </c>
    </row>
    <row r="9" spans="2:27" ht="14.4" customHeight="1" x14ac:dyDescent="0.3">
      <c r="B9" s="440"/>
      <c r="C9" s="52" t="s">
        <v>32</v>
      </c>
      <c r="D9" s="53" t="s">
        <v>11</v>
      </c>
      <c r="E9" s="54" t="s">
        <v>31</v>
      </c>
      <c r="F9" s="55" t="s">
        <v>7</v>
      </c>
      <c r="G9" s="447"/>
      <c r="H9" s="443"/>
      <c r="I9" s="455"/>
      <c r="J9" s="462"/>
      <c r="K9" s="459"/>
      <c r="L9" s="452"/>
      <c r="M9" s="466"/>
      <c r="N9" s="466"/>
      <c r="O9" s="466"/>
      <c r="P9" s="76"/>
      <c r="Q9" s="76"/>
      <c r="R9" s="76"/>
      <c r="S9" s="76"/>
      <c r="T9" s="76"/>
      <c r="U9" s="133">
        <f>+IF($G$5=7,VLOOKUP(F9,appoggio!$A$2:$K$12,5,FALSE),IF($G$5=6,VLOOKUP(F9,appoggio!$A$2:$K$12,8,FALSE),IF($G$5=5,VLOOKUP(F9,appoggio!$A$2:$K$12,11,FALSE),0)))</f>
        <v>0</v>
      </c>
      <c r="V9" s="133">
        <f>+IF($G$5=7,VLOOKUP(F9,appoggio!$A$2:$K$12,4,FALSE),IF($G$5=6,VLOOKUP(F9,appoggio!$A$2:$K$12,7,FALSE),IF($G$5=5,VLOOKUP(F9,appoggio!$A$2:$K$12,10,FALSE),0)))</f>
        <v>0</v>
      </c>
      <c r="W9" s="134" t="str">
        <f t="shared" si="0"/>
        <v>resa mancante</v>
      </c>
      <c r="X9" s="134" t="str">
        <f t="shared" si="1"/>
        <v>resa mancante</v>
      </c>
      <c r="Y9" s="134" t="str">
        <f>+IFERROR(W9*'Istruzioni per la compilazione'!$B$3,"resa mancante")</f>
        <v>resa mancante</v>
      </c>
      <c r="Z9" s="173" t="str">
        <f t="shared" si="2"/>
        <v>resa mancante</v>
      </c>
      <c r="AA9" s="174" t="str">
        <f t="shared" si="3"/>
        <v>resa mancante</v>
      </c>
    </row>
    <row r="10" spans="2:27" ht="14.4" customHeight="1" x14ac:dyDescent="0.3">
      <c r="B10" s="440"/>
      <c r="C10" s="52" t="s">
        <v>32</v>
      </c>
      <c r="D10" s="53" t="s">
        <v>12</v>
      </c>
      <c r="E10" s="54" t="s">
        <v>31</v>
      </c>
      <c r="F10" s="55" t="s">
        <v>7</v>
      </c>
      <c r="G10" s="447"/>
      <c r="H10" s="443"/>
      <c r="I10" s="455"/>
      <c r="J10" s="462"/>
      <c r="K10" s="459"/>
      <c r="L10" s="452"/>
      <c r="M10" s="466"/>
      <c r="N10" s="466"/>
      <c r="O10" s="466"/>
      <c r="P10" s="76"/>
      <c r="Q10" s="76"/>
      <c r="R10" s="76"/>
      <c r="S10" s="76"/>
      <c r="T10" s="76"/>
      <c r="U10" s="133">
        <f>+IF($G$5=7,VLOOKUP(F10,appoggio!$A$2:$K$12,5,FALSE),IF($G$5=6,VLOOKUP(F10,appoggio!$A$2:$K$12,8,FALSE),IF($G$5=5,VLOOKUP(F10,appoggio!$A$2:$K$12,11,FALSE),0)))</f>
        <v>0</v>
      </c>
      <c r="V10" s="133">
        <f>+IF($G$5=7,VLOOKUP(F10,appoggio!$A$2:$K$12,4,FALSE),IF($G$5=6,VLOOKUP(F10,appoggio!$A$2:$K$12,7,FALSE),IF($G$5=5,VLOOKUP(F10,appoggio!$A$2:$K$12,10,FALSE),0)))</f>
        <v>0</v>
      </c>
      <c r="W10" s="134" t="str">
        <f t="shared" si="0"/>
        <v>resa mancante</v>
      </c>
      <c r="X10" s="134" t="str">
        <f t="shared" si="1"/>
        <v>resa mancante</v>
      </c>
      <c r="Y10" s="134" t="str">
        <f>+IFERROR(W10*'Istruzioni per la compilazione'!$B$3,"resa mancante")</f>
        <v>resa mancante</v>
      </c>
      <c r="Z10" s="173" t="str">
        <f t="shared" si="2"/>
        <v>resa mancante</v>
      </c>
      <c r="AA10" s="174" t="str">
        <f t="shared" si="3"/>
        <v>resa mancante</v>
      </c>
    </row>
    <row r="11" spans="2:27" ht="14.4" customHeight="1" x14ac:dyDescent="0.3">
      <c r="B11" s="440"/>
      <c r="C11" s="52" t="s">
        <v>32</v>
      </c>
      <c r="D11" s="53" t="s">
        <v>13</v>
      </c>
      <c r="E11" s="54" t="s">
        <v>31</v>
      </c>
      <c r="F11" s="55" t="s">
        <v>7</v>
      </c>
      <c r="G11" s="447"/>
      <c r="H11" s="443"/>
      <c r="I11" s="455"/>
      <c r="J11" s="462"/>
      <c r="K11" s="459"/>
      <c r="L11" s="452"/>
      <c r="M11" s="466"/>
      <c r="N11" s="466"/>
      <c r="O11" s="466"/>
      <c r="P11" s="76"/>
      <c r="Q11" s="76"/>
      <c r="R11" s="76"/>
      <c r="S11" s="76"/>
      <c r="T11" s="76"/>
      <c r="U11" s="133">
        <f>+IF($G$5=7,VLOOKUP(F11,appoggio!$A$2:$K$12,5,FALSE),IF($G$5=6,VLOOKUP(F11,appoggio!$A$2:$K$12,8,FALSE),IF($G$5=5,VLOOKUP(F11,appoggio!$A$2:$K$12,11,FALSE),0)))</f>
        <v>0</v>
      </c>
      <c r="V11" s="133">
        <f>+IF($G$5=7,VLOOKUP(F11,appoggio!$A$2:$K$12,4,FALSE),IF($G$5=6,VLOOKUP(F11,appoggio!$A$2:$K$12,7,FALSE),IF($G$5=5,VLOOKUP(F11,appoggio!$A$2:$K$12,10,FALSE),0)))</f>
        <v>0</v>
      </c>
      <c r="W11" s="134" t="str">
        <f t="shared" si="0"/>
        <v>resa mancante</v>
      </c>
      <c r="X11" s="134" t="str">
        <f t="shared" si="1"/>
        <v>resa mancante</v>
      </c>
      <c r="Y11" s="134" t="str">
        <f>+IFERROR(W11*'Istruzioni per la compilazione'!$B$3,"resa mancante")</f>
        <v>resa mancante</v>
      </c>
      <c r="Z11" s="173" t="str">
        <f t="shared" si="2"/>
        <v>resa mancante</v>
      </c>
      <c r="AA11" s="174" t="str">
        <f t="shared" si="3"/>
        <v>resa mancante</v>
      </c>
    </row>
    <row r="12" spans="2:27" ht="21.45" x14ac:dyDescent="0.3">
      <c r="B12" s="440"/>
      <c r="C12" s="52" t="s">
        <v>32</v>
      </c>
      <c r="D12" s="53" t="s">
        <v>14</v>
      </c>
      <c r="E12" s="54" t="s">
        <v>31</v>
      </c>
      <c r="F12" s="55" t="s">
        <v>7</v>
      </c>
      <c r="G12" s="447"/>
      <c r="H12" s="443"/>
      <c r="I12" s="455"/>
      <c r="J12" s="462"/>
      <c r="K12" s="459"/>
      <c r="L12" s="452"/>
      <c r="M12" s="466"/>
      <c r="N12" s="466"/>
      <c r="O12" s="466"/>
      <c r="P12" s="76"/>
      <c r="Q12" s="76"/>
      <c r="R12" s="76"/>
      <c r="S12" s="76"/>
      <c r="T12" s="76"/>
      <c r="U12" s="133">
        <f>+IF($G$5=7,VLOOKUP(F12,appoggio!$A$2:$K$12,5,FALSE),IF($G$5=6,VLOOKUP(F12,appoggio!$A$2:$K$12,8,FALSE),IF($G$5=5,VLOOKUP(F12,appoggio!$A$2:$K$12,11,FALSE),0)))</f>
        <v>0</v>
      </c>
      <c r="V12" s="133">
        <f>+IF($G$5=7,VLOOKUP(F12,appoggio!$A$2:$K$12,4,FALSE),IF($G$5=6,VLOOKUP(F12,appoggio!$A$2:$K$12,7,FALSE),IF($G$5=5,VLOOKUP(F12,appoggio!$A$2:$K$12,10,FALSE),0)))</f>
        <v>0</v>
      </c>
      <c r="W12" s="134" t="str">
        <f t="shared" si="0"/>
        <v>resa mancante</v>
      </c>
      <c r="X12" s="134" t="str">
        <f t="shared" si="1"/>
        <v>resa mancante</v>
      </c>
      <c r="Y12" s="134" t="str">
        <f>+IFERROR(W12*'Istruzioni per la compilazione'!$B$3,"resa mancante")</f>
        <v>resa mancante</v>
      </c>
      <c r="Z12" s="173" t="str">
        <f t="shared" si="2"/>
        <v>resa mancante</v>
      </c>
      <c r="AA12" s="174" t="str">
        <f t="shared" si="3"/>
        <v>resa mancante</v>
      </c>
    </row>
    <row r="13" spans="2:27" ht="42.9" x14ac:dyDescent="0.3">
      <c r="B13" s="440"/>
      <c r="C13" s="52" t="s">
        <v>32</v>
      </c>
      <c r="D13" s="53" t="s">
        <v>15</v>
      </c>
      <c r="E13" s="54" t="s">
        <v>31</v>
      </c>
      <c r="F13" s="55" t="s">
        <v>7</v>
      </c>
      <c r="G13" s="447"/>
      <c r="H13" s="443"/>
      <c r="I13" s="455"/>
      <c r="J13" s="462"/>
      <c r="K13" s="459"/>
      <c r="L13" s="452"/>
      <c r="M13" s="466"/>
      <c r="N13" s="466"/>
      <c r="O13" s="466"/>
      <c r="P13" s="76"/>
      <c r="Q13" s="76"/>
      <c r="R13" s="76"/>
      <c r="S13" s="76"/>
      <c r="T13" s="76"/>
      <c r="U13" s="133">
        <f>+IF($G$5=7,VLOOKUP(F13,appoggio!$A$2:$K$12,5,FALSE),IF($G$5=6,VLOOKUP(F13,appoggio!$A$2:$K$12,8,FALSE),IF($G$5=5,VLOOKUP(F13,appoggio!$A$2:$K$12,11,FALSE),0)))</f>
        <v>0</v>
      </c>
      <c r="V13" s="133">
        <f>+IF($G$5=7,VLOOKUP(F13,appoggio!$A$2:$K$12,4,FALSE),IF($G$5=6,VLOOKUP(F13,appoggio!$A$2:$K$12,7,FALSE),IF($G$5=5,VLOOKUP(F13,appoggio!$A$2:$K$12,10,FALSE),0)))</f>
        <v>0</v>
      </c>
      <c r="W13" s="134" t="str">
        <f t="shared" si="0"/>
        <v>resa mancante</v>
      </c>
      <c r="X13" s="134" t="str">
        <f t="shared" si="1"/>
        <v>resa mancante</v>
      </c>
      <c r="Y13" s="134" t="str">
        <f>+IFERROR(W13*'Istruzioni per la compilazione'!$B$3,"resa mancante")</f>
        <v>resa mancante</v>
      </c>
      <c r="Z13" s="173" t="str">
        <f t="shared" si="2"/>
        <v>resa mancante</v>
      </c>
      <c r="AA13" s="174" t="str">
        <f t="shared" si="3"/>
        <v>resa mancante</v>
      </c>
    </row>
    <row r="14" spans="2:27" ht="21.45" x14ac:dyDescent="0.3">
      <c r="B14" s="440"/>
      <c r="C14" s="52" t="s">
        <v>32</v>
      </c>
      <c r="D14" s="53" t="s">
        <v>16</v>
      </c>
      <c r="E14" s="54" t="s">
        <v>31</v>
      </c>
      <c r="F14" s="55" t="s">
        <v>7</v>
      </c>
      <c r="G14" s="447"/>
      <c r="H14" s="443"/>
      <c r="I14" s="455"/>
      <c r="J14" s="462"/>
      <c r="K14" s="459"/>
      <c r="L14" s="452"/>
      <c r="M14" s="466"/>
      <c r="N14" s="466"/>
      <c r="O14" s="466"/>
      <c r="P14" s="76"/>
      <c r="Q14" s="76"/>
      <c r="R14" s="76"/>
      <c r="S14" s="76"/>
      <c r="T14" s="76"/>
      <c r="U14" s="133">
        <f>+IF($G$5=7,VLOOKUP(F14,appoggio!$A$2:$K$12,5,FALSE),IF($G$5=6,VLOOKUP(F14,appoggio!$A$2:$K$12,8,FALSE),IF($G$5=5,VLOOKUP(F14,appoggio!$A$2:$K$12,11,FALSE),0)))</f>
        <v>0</v>
      </c>
      <c r="V14" s="133">
        <f>+IF($G$5=7,VLOOKUP(F14,appoggio!$A$2:$K$12,4,FALSE),IF($G$5=6,VLOOKUP(F14,appoggio!$A$2:$K$12,7,FALSE),IF($G$5=5,VLOOKUP(F14,appoggio!$A$2:$K$12,10,FALSE),0)))</f>
        <v>0</v>
      </c>
      <c r="W14" s="134" t="str">
        <f t="shared" si="0"/>
        <v>resa mancante</v>
      </c>
      <c r="X14" s="134" t="str">
        <f t="shared" si="1"/>
        <v>resa mancante</v>
      </c>
      <c r="Y14" s="134" t="str">
        <f>+IFERROR(W14*'Istruzioni per la compilazione'!$B$3,"resa mancante")</f>
        <v>resa mancante</v>
      </c>
      <c r="Z14" s="173" t="str">
        <f t="shared" si="2"/>
        <v>resa mancante</v>
      </c>
      <c r="AA14" s="174" t="str">
        <f t="shared" si="3"/>
        <v>resa mancante</v>
      </c>
    </row>
    <row r="15" spans="2:27" ht="21.45" x14ac:dyDescent="0.3">
      <c r="B15" s="440"/>
      <c r="C15" s="52" t="s">
        <v>32</v>
      </c>
      <c r="D15" s="53" t="s">
        <v>17</v>
      </c>
      <c r="E15" s="54" t="s">
        <v>31</v>
      </c>
      <c r="F15" s="55" t="s">
        <v>7</v>
      </c>
      <c r="G15" s="447"/>
      <c r="H15" s="443"/>
      <c r="I15" s="455"/>
      <c r="J15" s="462"/>
      <c r="K15" s="459"/>
      <c r="L15" s="452"/>
      <c r="M15" s="466"/>
      <c r="N15" s="466"/>
      <c r="O15" s="466"/>
      <c r="P15" s="76"/>
      <c r="Q15" s="76"/>
      <c r="R15" s="76"/>
      <c r="S15" s="76"/>
      <c r="T15" s="76"/>
      <c r="U15" s="133">
        <f>+IF($G$5=7,VLOOKUP(F15,appoggio!$A$2:$K$12,5,FALSE),IF($G$5=6,VLOOKUP(F15,appoggio!$A$2:$K$12,8,FALSE),IF($G$5=5,VLOOKUP(F15,appoggio!$A$2:$K$12,11,FALSE),0)))</f>
        <v>0</v>
      </c>
      <c r="V15" s="133">
        <f>+IF($G$5=7,VLOOKUP(F15,appoggio!$A$2:$K$12,4,FALSE),IF($G$5=6,VLOOKUP(F15,appoggio!$A$2:$K$12,7,FALSE),IF($G$5=5,VLOOKUP(F15,appoggio!$A$2:$K$12,10,FALSE),0)))</f>
        <v>0</v>
      </c>
      <c r="W15" s="134" t="str">
        <f t="shared" si="0"/>
        <v>resa mancante</v>
      </c>
      <c r="X15" s="134" t="str">
        <f t="shared" si="1"/>
        <v>resa mancante</v>
      </c>
      <c r="Y15" s="134" t="str">
        <f>+IFERROR(W15*'Istruzioni per la compilazione'!$B$3,"resa mancante")</f>
        <v>resa mancante</v>
      </c>
      <c r="Z15" s="173" t="str">
        <f t="shared" si="2"/>
        <v>resa mancante</v>
      </c>
      <c r="AA15" s="174" t="str">
        <f t="shared" si="3"/>
        <v>resa mancante</v>
      </c>
    </row>
    <row r="16" spans="2:27" ht="14.4" customHeight="1" x14ac:dyDescent="0.3">
      <c r="B16" s="440"/>
      <c r="C16" s="52" t="s">
        <v>32</v>
      </c>
      <c r="D16" s="53" t="s">
        <v>18</v>
      </c>
      <c r="E16" s="54" t="s">
        <v>31</v>
      </c>
      <c r="F16" s="55" t="s">
        <v>19</v>
      </c>
      <c r="G16" s="447"/>
      <c r="H16" s="443"/>
      <c r="I16" s="455"/>
      <c r="J16" s="462"/>
      <c r="K16" s="459"/>
      <c r="L16" s="452"/>
      <c r="M16" s="466"/>
      <c r="N16" s="466"/>
      <c r="O16" s="466"/>
      <c r="P16" s="76"/>
      <c r="Q16" s="76"/>
      <c r="R16" s="76"/>
      <c r="S16" s="76"/>
      <c r="T16" s="76"/>
      <c r="U16" s="133">
        <f>+IF($G$5=7,VLOOKUP(F16,appoggio!$A$2:$K$12,5,FALSE),IF($G$5=6,VLOOKUP(F16,appoggio!$A$2:$K$12,8,FALSE),IF($G$5=5,VLOOKUP(F16,appoggio!$A$2:$K$12,11,FALSE),0)))</f>
        <v>0</v>
      </c>
      <c r="V16" s="133">
        <f>+IF($G$5=7,VLOOKUP(F16,appoggio!$A$2:$K$12,4,FALSE),IF($G$5=6,VLOOKUP(F16,appoggio!$A$2:$K$12,7,FALSE),IF($G$5=5,VLOOKUP(F16,appoggio!$A$2:$K$12,10,FALSE),0)))</f>
        <v>0</v>
      </c>
      <c r="W16" s="134" t="str">
        <f t="shared" si="0"/>
        <v>resa mancante</v>
      </c>
      <c r="X16" s="134" t="str">
        <f t="shared" si="1"/>
        <v>resa mancante</v>
      </c>
      <c r="Y16" s="134" t="str">
        <f>+IFERROR(W16*'Istruzioni per la compilazione'!$B$3,"resa mancante")</f>
        <v>resa mancante</v>
      </c>
      <c r="Z16" s="173" t="str">
        <f t="shared" si="2"/>
        <v>resa mancante</v>
      </c>
      <c r="AA16" s="174" t="str">
        <f t="shared" si="3"/>
        <v>resa mancante</v>
      </c>
    </row>
    <row r="17" spans="2:27" ht="21.45" x14ac:dyDescent="0.3">
      <c r="B17" s="440"/>
      <c r="C17" s="52" t="s">
        <v>32</v>
      </c>
      <c r="D17" s="53" t="s">
        <v>20</v>
      </c>
      <c r="E17" s="54" t="s">
        <v>31</v>
      </c>
      <c r="F17" s="55" t="s">
        <v>21</v>
      </c>
      <c r="G17" s="447"/>
      <c r="H17" s="443"/>
      <c r="I17" s="455"/>
      <c r="J17" s="462"/>
      <c r="K17" s="459"/>
      <c r="L17" s="452"/>
      <c r="M17" s="466"/>
      <c r="N17" s="466"/>
      <c r="O17" s="466"/>
      <c r="P17" s="76"/>
      <c r="Q17" s="76"/>
      <c r="R17" s="76"/>
      <c r="S17" s="76"/>
      <c r="T17" s="76"/>
      <c r="U17" s="133">
        <f>+IF($G$5=7,VLOOKUP(F17,appoggio!$A$2:$K$12,5,FALSE),IF($G$5=6,VLOOKUP(F17,appoggio!$A$2:$K$12,8,FALSE),IF($G$5=5,VLOOKUP(F17,appoggio!$A$2:$K$12,11,FALSE),0)))</f>
        <v>0</v>
      </c>
      <c r="V17" s="133">
        <f>+IF($G$5=7,VLOOKUP(F17,appoggio!$A$2:$K$12,4,FALSE),IF($G$5=6,VLOOKUP(F17,appoggio!$A$2:$K$12,7,FALSE),IF($G$5=5,VLOOKUP(F17,appoggio!$A$2:$K$12,10,FALSE),0)))</f>
        <v>0</v>
      </c>
      <c r="W17" s="134" t="str">
        <f t="shared" si="0"/>
        <v>resa mancante</v>
      </c>
      <c r="X17" s="134" t="str">
        <f t="shared" si="1"/>
        <v>resa mancante</v>
      </c>
      <c r="Y17" s="134" t="str">
        <f>+IFERROR(W17*'Istruzioni per la compilazione'!$B$3,"resa mancante")</f>
        <v>resa mancante</v>
      </c>
      <c r="Z17" s="173" t="str">
        <f t="shared" si="2"/>
        <v>resa mancante</v>
      </c>
      <c r="AA17" s="174" t="str">
        <f t="shared" si="3"/>
        <v>resa mancante</v>
      </c>
    </row>
    <row r="18" spans="2:27" ht="14.4" customHeight="1" x14ac:dyDescent="0.3">
      <c r="B18" s="440"/>
      <c r="C18" s="52" t="s">
        <v>32</v>
      </c>
      <c r="D18" s="53" t="s">
        <v>22</v>
      </c>
      <c r="E18" s="54" t="s">
        <v>31</v>
      </c>
      <c r="F18" s="55" t="s">
        <v>21</v>
      </c>
      <c r="G18" s="447"/>
      <c r="H18" s="443"/>
      <c r="I18" s="455"/>
      <c r="J18" s="462"/>
      <c r="K18" s="459"/>
      <c r="L18" s="452"/>
      <c r="M18" s="466"/>
      <c r="N18" s="466"/>
      <c r="O18" s="466"/>
      <c r="P18" s="76"/>
      <c r="Q18" s="76"/>
      <c r="R18" s="76"/>
      <c r="S18" s="76"/>
      <c r="T18" s="76"/>
      <c r="U18" s="133">
        <f>+IF($G$5=7,VLOOKUP(F18,appoggio!$A$2:$K$12,5,FALSE),IF($G$5=6,VLOOKUP(F18,appoggio!$A$2:$K$12,8,FALSE),IF($G$5=5,VLOOKUP(F18,appoggio!$A$2:$K$12,11,FALSE),0)))</f>
        <v>0</v>
      </c>
      <c r="V18" s="133">
        <f>+IF($G$5=7,VLOOKUP(F18,appoggio!$A$2:$K$12,4,FALSE),IF($G$5=6,VLOOKUP(F18,appoggio!$A$2:$K$12,7,FALSE),IF($G$5=5,VLOOKUP(F18,appoggio!$A$2:$K$12,10,FALSE),0)))</f>
        <v>0</v>
      </c>
      <c r="W18" s="134" t="str">
        <f t="shared" si="0"/>
        <v>resa mancante</v>
      </c>
      <c r="X18" s="134" t="str">
        <f t="shared" si="1"/>
        <v>resa mancante</v>
      </c>
      <c r="Y18" s="134" t="str">
        <f>+IFERROR(W18*'Istruzioni per la compilazione'!$B$3,"resa mancante")</f>
        <v>resa mancante</v>
      </c>
      <c r="Z18" s="173" t="str">
        <f t="shared" si="2"/>
        <v>resa mancante</v>
      </c>
      <c r="AA18" s="174" t="str">
        <f t="shared" si="3"/>
        <v>resa mancante</v>
      </c>
    </row>
    <row r="19" spans="2:27" ht="32.15" x14ac:dyDescent="0.3">
      <c r="B19" s="440"/>
      <c r="C19" s="52" t="s">
        <v>32</v>
      </c>
      <c r="D19" s="53" t="s">
        <v>23</v>
      </c>
      <c r="E19" s="54" t="s">
        <v>31</v>
      </c>
      <c r="F19" s="55" t="s">
        <v>21</v>
      </c>
      <c r="G19" s="447"/>
      <c r="H19" s="443"/>
      <c r="I19" s="455"/>
      <c r="J19" s="462"/>
      <c r="K19" s="459"/>
      <c r="L19" s="452"/>
      <c r="M19" s="466"/>
      <c r="N19" s="466"/>
      <c r="O19" s="466"/>
      <c r="P19" s="76"/>
      <c r="Q19" s="76"/>
      <c r="R19" s="76"/>
      <c r="S19" s="76"/>
      <c r="T19" s="76"/>
      <c r="U19" s="133">
        <f>+IF($G$5=7,VLOOKUP(F19,appoggio!$A$2:$K$12,5,FALSE),IF($G$5=6,VLOOKUP(F19,appoggio!$A$2:$K$12,8,FALSE),IF($G$5=5,VLOOKUP(F19,appoggio!$A$2:$K$12,11,FALSE),0)))</f>
        <v>0</v>
      </c>
      <c r="V19" s="133">
        <f>+IF($G$5=7,VLOOKUP(F19,appoggio!$A$2:$K$12,4,FALSE),IF($G$5=6,VLOOKUP(F19,appoggio!$A$2:$K$12,7,FALSE),IF($G$5=5,VLOOKUP(F19,appoggio!$A$2:$K$12,10,FALSE),0)))</f>
        <v>0</v>
      </c>
      <c r="W19" s="134" t="str">
        <f t="shared" si="0"/>
        <v>resa mancante</v>
      </c>
      <c r="X19" s="134" t="str">
        <f t="shared" si="1"/>
        <v>resa mancante</v>
      </c>
      <c r="Y19" s="134" t="str">
        <f>+IFERROR(W19*'Istruzioni per la compilazione'!$B$3,"resa mancante")</f>
        <v>resa mancante</v>
      </c>
      <c r="Z19" s="173" t="str">
        <f t="shared" si="2"/>
        <v>resa mancante</v>
      </c>
      <c r="AA19" s="174" t="str">
        <f t="shared" si="3"/>
        <v>resa mancante</v>
      </c>
    </row>
    <row r="20" spans="2:27" ht="14.4" customHeight="1" x14ac:dyDescent="0.3">
      <c r="B20" s="440"/>
      <c r="C20" s="52" t="s">
        <v>32</v>
      </c>
      <c r="D20" s="53" t="s">
        <v>24</v>
      </c>
      <c r="E20" s="54" t="s">
        <v>31</v>
      </c>
      <c r="F20" s="55" t="s">
        <v>21</v>
      </c>
      <c r="G20" s="447"/>
      <c r="H20" s="443"/>
      <c r="I20" s="455"/>
      <c r="J20" s="462"/>
      <c r="K20" s="459"/>
      <c r="L20" s="452"/>
      <c r="M20" s="466"/>
      <c r="N20" s="466"/>
      <c r="O20" s="466"/>
      <c r="P20" s="76"/>
      <c r="Q20" s="76"/>
      <c r="R20" s="76"/>
      <c r="S20" s="76"/>
      <c r="T20" s="76"/>
      <c r="U20" s="133">
        <f>+IF($G$5=7,VLOOKUP(F20,appoggio!$A$2:$K$12,5,FALSE),IF($G$5=6,VLOOKUP(F20,appoggio!$A$2:$K$12,8,FALSE),IF($G$5=5,VLOOKUP(F20,appoggio!$A$2:$K$12,11,FALSE),0)))</f>
        <v>0</v>
      </c>
      <c r="V20" s="133">
        <f>+IF($G$5=7,VLOOKUP(F20,appoggio!$A$2:$K$12,4,FALSE),IF($G$5=6,VLOOKUP(F20,appoggio!$A$2:$K$12,7,FALSE),IF($G$5=5,VLOOKUP(F20,appoggio!$A$2:$K$12,10,FALSE),0)))</f>
        <v>0</v>
      </c>
      <c r="W20" s="134" t="str">
        <f t="shared" si="0"/>
        <v>resa mancante</v>
      </c>
      <c r="X20" s="134" t="str">
        <f t="shared" si="1"/>
        <v>resa mancante</v>
      </c>
      <c r="Y20" s="134" t="str">
        <f>+IFERROR(W20*'Istruzioni per la compilazione'!$B$3,"resa mancante")</f>
        <v>resa mancante</v>
      </c>
      <c r="Z20" s="173" t="str">
        <f t="shared" si="2"/>
        <v>resa mancante</v>
      </c>
      <c r="AA20" s="174" t="str">
        <f t="shared" si="3"/>
        <v>resa mancante</v>
      </c>
    </row>
    <row r="21" spans="2:27" ht="14.4" customHeight="1" x14ac:dyDescent="0.3">
      <c r="B21" s="440"/>
      <c r="C21" s="52" t="s">
        <v>32</v>
      </c>
      <c r="D21" s="53" t="s">
        <v>25</v>
      </c>
      <c r="E21" s="54" t="s">
        <v>31</v>
      </c>
      <c r="F21" s="55" t="s">
        <v>26</v>
      </c>
      <c r="G21" s="447"/>
      <c r="H21" s="443"/>
      <c r="I21" s="455"/>
      <c r="J21" s="462"/>
      <c r="K21" s="459"/>
      <c r="L21" s="452"/>
      <c r="M21" s="466"/>
      <c r="N21" s="466"/>
      <c r="O21" s="466"/>
      <c r="P21" s="76"/>
      <c r="Q21" s="76"/>
      <c r="R21" s="76"/>
      <c r="S21" s="76"/>
      <c r="T21" s="76"/>
      <c r="U21" s="133">
        <f>+IF($G$5=7,VLOOKUP(F21,appoggio!$A$2:$K$12,5,FALSE),IF($G$5=6,VLOOKUP(F21,appoggio!$A$2:$K$12,8,FALSE),IF($G$5=5,VLOOKUP(F21,appoggio!$A$2:$K$12,11,FALSE),0)))</f>
        <v>0</v>
      </c>
      <c r="V21" s="133">
        <f>+IF($G$5=7,VLOOKUP(F21,appoggio!$A$2:$K$12,4,FALSE),IF($G$5=6,VLOOKUP(F21,appoggio!$A$2:$K$12,7,FALSE),IF($G$5=5,VLOOKUP(F21,appoggio!$A$2:$K$12,10,FALSE),0)))</f>
        <v>0</v>
      </c>
      <c r="W21" s="134" t="str">
        <f t="shared" si="0"/>
        <v>resa mancante</v>
      </c>
      <c r="X21" s="134" t="str">
        <f t="shared" si="1"/>
        <v>resa mancante</v>
      </c>
      <c r="Y21" s="134" t="str">
        <f>+IFERROR(W21*'Istruzioni per la compilazione'!$B$3,"resa mancante")</f>
        <v>resa mancante</v>
      </c>
      <c r="Z21" s="173" t="str">
        <f t="shared" si="2"/>
        <v>resa mancante</v>
      </c>
      <c r="AA21" s="174" t="str">
        <f t="shared" si="3"/>
        <v>resa mancante</v>
      </c>
    </row>
    <row r="22" spans="2:27" ht="21.9" thickBot="1" x14ac:dyDescent="0.35">
      <c r="B22" s="441"/>
      <c r="C22" s="66" t="s">
        <v>32</v>
      </c>
      <c r="D22" s="67" t="s">
        <v>516</v>
      </c>
      <c r="E22" s="68" t="s">
        <v>31</v>
      </c>
      <c r="F22" s="69" t="s">
        <v>27</v>
      </c>
      <c r="G22" s="448"/>
      <c r="H22" s="444"/>
      <c r="I22" s="456"/>
      <c r="J22" s="463"/>
      <c r="K22" s="459"/>
      <c r="L22" s="453"/>
      <c r="M22" s="467"/>
      <c r="N22" s="467"/>
      <c r="O22" s="467"/>
      <c r="P22" s="77"/>
      <c r="Q22" s="77"/>
      <c r="R22" s="77"/>
      <c r="S22" s="77"/>
      <c r="T22" s="77"/>
      <c r="U22" s="135">
        <f>+IF($G$5=7,VLOOKUP(F22,appoggio!$A$2:$K$12,5,FALSE),IF($G$5=6,VLOOKUP(F22,appoggio!$A$2:$K$12,8,FALSE),IF($G$5=5,VLOOKUP(F22,appoggio!$A$2:$K$12,11,FALSE),0)))</f>
        <v>0</v>
      </c>
      <c r="V22" s="135">
        <f>+IF($G$5=7,VLOOKUP(F22,appoggio!$A$2:$K$12,4,FALSE),IF($G$5=6,VLOOKUP(F22,appoggio!$A$2:$K$12,7,FALSE),IF($G$5=5,VLOOKUP(F22,appoggio!$A$2:$K$12,10,FALSE),0)))</f>
        <v>0</v>
      </c>
      <c r="W22" s="136" t="str">
        <f t="shared" si="0"/>
        <v>resa mancante</v>
      </c>
      <c r="X22" s="136" t="str">
        <f t="shared" si="1"/>
        <v>resa mancante</v>
      </c>
      <c r="Y22" s="136" t="str">
        <f>+IFERROR(W22*'Istruzioni per la compilazione'!$B$3,"resa mancante")</f>
        <v>resa mancante</v>
      </c>
      <c r="Z22" s="175" t="str">
        <f t="shared" si="2"/>
        <v>resa mancante</v>
      </c>
      <c r="AA22" s="176" t="str">
        <f t="shared" si="3"/>
        <v>resa mancante</v>
      </c>
    </row>
    <row r="23" spans="2:27" ht="14.4" customHeight="1" x14ac:dyDescent="0.3">
      <c r="B23" s="439" t="s">
        <v>407</v>
      </c>
      <c r="C23" s="62" t="s">
        <v>32</v>
      </c>
      <c r="D23" s="63" t="s">
        <v>6</v>
      </c>
      <c r="E23" s="64" t="s">
        <v>31</v>
      </c>
      <c r="F23" s="65" t="s">
        <v>7</v>
      </c>
      <c r="G23" s="449"/>
      <c r="H23" s="445"/>
      <c r="I23" s="457">
        <f>IFERROR(H23/H76,0)</f>
        <v>0</v>
      </c>
      <c r="J23" s="464">
        <f>IFERROR(VLOOKUP(G23,appoggio!$B$15:$C$17,2,FALSE)*7.25,0)</f>
        <v>0</v>
      </c>
      <c r="K23" s="459"/>
      <c r="L23" s="451">
        <f>+J23*(1-K5)</f>
        <v>0</v>
      </c>
      <c r="M23" s="465">
        <f>+H23*L23</f>
        <v>0</v>
      </c>
      <c r="N23" s="465">
        <f>+M23*12</f>
        <v>0</v>
      </c>
      <c r="O23" s="465">
        <f>+M23*'Istruzioni per la compilazione'!$B$3</f>
        <v>0</v>
      </c>
      <c r="P23" s="78"/>
      <c r="Q23" s="78"/>
      <c r="R23" s="78"/>
      <c r="S23" s="78"/>
      <c r="T23" s="78"/>
      <c r="U23" s="131">
        <f>+IF($G$23=7,VLOOKUP(F23,appoggio!$A$2:$K$12,5,FALSE),IF($G$23=6,VLOOKUP(F23,appoggio!$A$2:$K$12,8,FALSE),IF($G$23=5,VLOOKUP(F23,appoggio!$A$2:$K$12,11,FALSE),0)))</f>
        <v>0</v>
      </c>
      <c r="V23" s="74">
        <f>+IF($G$23=7,VLOOKUP(F23,appoggio!$A$2:$K$12,4,FALSE),IF($G$23=6,VLOOKUP(F23,appoggio!$A$2:$K$12,7,FALSE),IF($G$23=5,VLOOKUP(F23,appoggio!$A$2:$K$12,10,FALSE),0)))</f>
        <v>0</v>
      </c>
      <c r="W23" s="132" t="str">
        <f t="shared" si="0"/>
        <v>resa mancante</v>
      </c>
      <c r="X23" s="132" t="str">
        <f>+IFERROR($H$23/P23*V23,"resa mancante")</f>
        <v>resa mancante</v>
      </c>
      <c r="Y23" s="132" t="str">
        <f>+IFERROR(W23*'Istruzioni per la compilazione'!$B$3,"resa mancante")</f>
        <v>resa mancante</v>
      </c>
      <c r="Z23" s="184" t="str">
        <f t="shared" si="2"/>
        <v>resa mancante</v>
      </c>
      <c r="AA23" s="185" t="str">
        <f t="shared" si="3"/>
        <v>resa mancante</v>
      </c>
    </row>
    <row r="24" spans="2:27" ht="14.4" customHeight="1" x14ac:dyDescent="0.3">
      <c r="B24" s="440"/>
      <c r="C24" s="52" t="s">
        <v>32</v>
      </c>
      <c r="D24" s="53" t="s">
        <v>8</v>
      </c>
      <c r="E24" s="54" t="s">
        <v>31</v>
      </c>
      <c r="F24" s="55" t="s">
        <v>7</v>
      </c>
      <c r="G24" s="447"/>
      <c r="H24" s="443"/>
      <c r="I24" s="455"/>
      <c r="J24" s="462"/>
      <c r="K24" s="459"/>
      <c r="L24" s="452"/>
      <c r="M24" s="466"/>
      <c r="N24" s="466"/>
      <c r="O24" s="466"/>
      <c r="P24" s="76"/>
      <c r="Q24" s="76"/>
      <c r="R24" s="76"/>
      <c r="S24" s="76"/>
      <c r="T24" s="76"/>
      <c r="U24" s="133">
        <f>+IF($G$23=7,VLOOKUP(F24,appoggio!$A$2:$K$12,5,FALSE),IF($G$23=6,VLOOKUP(F24,appoggio!$A$2:$K$12,8,FALSE),IF($G$23=5,VLOOKUP(F24,appoggio!$A$2:$K$12,11,FALSE),0)))</f>
        <v>0</v>
      </c>
      <c r="V24" s="56">
        <f>+IF($G$23=7,VLOOKUP(F24,appoggio!$A$2:$K$12,4,FALSE),IF($G$23=6,VLOOKUP(F24,appoggio!$A$2:$K$12,7,FALSE),IF($G$23=5,VLOOKUP(F24,appoggio!$A$2:$K$12,10,FALSE),0)))</f>
        <v>0</v>
      </c>
      <c r="W24" s="134" t="str">
        <f t="shared" si="0"/>
        <v>resa mancante</v>
      </c>
      <c r="X24" s="134" t="str">
        <f t="shared" ref="X24:X37" si="4">+IFERROR($H$23/P24*V24,"resa mancante")</f>
        <v>resa mancante</v>
      </c>
      <c r="Y24" s="134" t="str">
        <f>+IFERROR(W24*'Istruzioni per la compilazione'!$B$3,"resa mancante")</f>
        <v>resa mancante</v>
      </c>
      <c r="Z24" s="173" t="str">
        <f t="shared" si="2"/>
        <v>resa mancante</v>
      </c>
      <c r="AA24" s="174" t="str">
        <f t="shared" si="3"/>
        <v>resa mancante</v>
      </c>
    </row>
    <row r="25" spans="2:27" ht="14.4" customHeight="1" x14ac:dyDescent="0.3">
      <c r="B25" s="440"/>
      <c r="C25" s="52" t="s">
        <v>32</v>
      </c>
      <c r="D25" s="53" t="s">
        <v>9</v>
      </c>
      <c r="E25" s="54" t="s">
        <v>31</v>
      </c>
      <c r="F25" s="55" t="s">
        <v>7</v>
      </c>
      <c r="G25" s="447"/>
      <c r="H25" s="443"/>
      <c r="I25" s="455"/>
      <c r="J25" s="462"/>
      <c r="K25" s="459"/>
      <c r="L25" s="452"/>
      <c r="M25" s="466"/>
      <c r="N25" s="466"/>
      <c r="O25" s="466"/>
      <c r="P25" s="76"/>
      <c r="Q25" s="76"/>
      <c r="R25" s="76"/>
      <c r="S25" s="76"/>
      <c r="T25" s="76"/>
      <c r="U25" s="133">
        <f>+IF($G$23=7,VLOOKUP(F25,appoggio!$A$2:$K$12,5,FALSE),IF($G$23=6,VLOOKUP(F25,appoggio!$A$2:$K$12,8,FALSE),IF($G$23=5,VLOOKUP(F25,appoggio!$A$2:$K$12,11,FALSE),0)))</f>
        <v>0</v>
      </c>
      <c r="V25" s="56">
        <f>+IF($G$23=7,VLOOKUP(F25,appoggio!$A$2:$K$12,4,FALSE),IF($G$23=6,VLOOKUP(F25,appoggio!$A$2:$K$12,7,FALSE),IF($G$23=5,VLOOKUP(F25,appoggio!$A$2:$K$12,10,FALSE),0)))</f>
        <v>0</v>
      </c>
      <c r="W25" s="134" t="str">
        <f t="shared" si="0"/>
        <v>resa mancante</v>
      </c>
      <c r="X25" s="134" t="str">
        <f t="shared" si="4"/>
        <v>resa mancante</v>
      </c>
      <c r="Y25" s="134" t="str">
        <f>+IFERROR(W25*'Istruzioni per la compilazione'!$B$3,"resa mancante")</f>
        <v>resa mancante</v>
      </c>
      <c r="Z25" s="173" t="str">
        <f t="shared" si="2"/>
        <v>resa mancante</v>
      </c>
      <c r="AA25" s="174" t="str">
        <f t="shared" si="3"/>
        <v>resa mancante</v>
      </c>
    </row>
    <row r="26" spans="2:27" ht="14.4" customHeight="1" x14ac:dyDescent="0.3">
      <c r="B26" s="440"/>
      <c r="C26" s="52" t="s">
        <v>32</v>
      </c>
      <c r="D26" s="53" t="s">
        <v>10</v>
      </c>
      <c r="E26" s="54" t="s">
        <v>31</v>
      </c>
      <c r="F26" s="55" t="s">
        <v>7</v>
      </c>
      <c r="G26" s="447"/>
      <c r="H26" s="443"/>
      <c r="I26" s="455"/>
      <c r="J26" s="462"/>
      <c r="K26" s="459"/>
      <c r="L26" s="452"/>
      <c r="M26" s="466"/>
      <c r="N26" s="466"/>
      <c r="O26" s="466"/>
      <c r="P26" s="76"/>
      <c r="Q26" s="76"/>
      <c r="R26" s="76"/>
      <c r="S26" s="76"/>
      <c r="T26" s="76"/>
      <c r="U26" s="133">
        <f>+IF($G$23=7,VLOOKUP(F26,appoggio!$A$2:$K$12,5,FALSE),IF($G$23=6,VLOOKUP(F26,appoggio!$A$2:$K$12,8,FALSE),IF($G$23=5,VLOOKUP(F26,appoggio!$A$2:$K$12,11,FALSE),0)))</f>
        <v>0</v>
      </c>
      <c r="V26" s="56">
        <f>+IF($G$23=7,VLOOKUP(F26,appoggio!$A$2:$K$12,4,FALSE),IF($G$23=6,VLOOKUP(F26,appoggio!$A$2:$K$12,7,FALSE),IF($G$23=5,VLOOKUP(F26,appoggio!$A$2:$K$12,10,FALSE),0)))</f>
        <v>0</v>
      </c>
      <c r="W26" s="134" t="str">
        <f t="shared" si="0"/>
        <v>resa mancante</v>
      </c>
      <c r="X26" s="134" t="str">
        <f t="shared" si="4"/>
        <v>resa mancante</v>
      </c>
      <c r="Y26" s="134" t="str">
        <f>+IFERROR(W26*'Istruzioni per la compilazione'!$B$3,"resa mancante")</f>
        <v>resa mancante</v>
      </c>
      <c r="Z26" s="173" t="str">
        <f t="shared" si="2"/>
        <v>resa mancante</v>
      </c>
      <c r="AA26" s="174" t="str">
        <f t="shared" si="3"/>
        <v>resa mancante</v>
      </c>
    </row>
    <row r="27" spans="2:27" ht="14.4" customHeight="1" x14ac:dyDescent="0.3">
      <c r="B27" s="440"/>
      <c r="C27" s="52" t="s">
        <v>32</v>
      </c>
      <c r="D27" s="53" t="s">
        <v>11</v>
      </c>
      <c r="E27" s="54" t="s">
        <v>31</v>
      </c>
      <c r="F27" s="55" t="s">
        <v>7</v>
      </c>
      <c r="G27" s="447"/>
      <c r="H27" s="443"/>
      <c r="I27" s="455"/>
      <c r="J27" s="462"/>
      <c r="K27" s="459"/>
      <c r="L27" s="452"/>
      <c r="M27" s="466"/>
      <c r="N27" s="466"/>
      <c r="O27" s="466"/>
      <c r="P27" s="76"/>
      <c r="Q27" s="76"/>
      <c r="R27" s="76"/>
      <c r="S27" s="76"/>
      <c r="T27" s="76"/>
      <c r="U27" s="133">
        <f>+IF($G$23=7,VLOOKUP(F27,appoggio!$A$2:$K$12,5,FALSE),IF($G$23=6,VLOOKUP(F27,appoggio!$A$2:$K$12,8,FALSE),IF($G$23=5,VLOOKUP(F27,appoggio!$A$2:$K$12,11,FALSE),0)))</f>
        <v>0</v>
      </c>
      <c r="V27" s="56">
        <f>+IF($G$23=7,VLOOKUP(F27,appoggio!$A$2:$K$12,4,FALSE),IF($G$23=6,VLOOKUP(F27,appoggio!$A$2:$K$12,7,FALSE),IF($G$23=5,VLOOKUP(F27,appoggio!$A$2:$K$12,10,FALSE),0)))</f>
        <v>0</v>
      </c>
      <c r="W27" s="134" t="str">
        <f t="shared" si="0"/>
        <v>resa mancante</v>
      </c>
      <c r="X27" s="134" t="str">
        <f t="shared" si="4"/>
        <v>resa mancante</v>
      </c>
      <c r="Y27" s="134" t="str">
        <f>+IFERROR(W27*'Istruzioni per la compilazione'!$B$3,"resa mancante")</f>
        <v>resa mancante</v>
      </c>
      <c r="Z27" s="173" t="str">
        <f t="shared" si="2"/>
        <v>resa mancante</v>
      </c>
      <c r="AA27" s="174" t="str">
        <f t="shared" si="3"/>
        <v>resa mancante</v>
      </c>
    </row>
    <row r="28" spans="2:27" ht="32.15" x14ac:dyDescent="0.3">
      <c r="B28" s="440"/>
      <c r="C28" s="52" t="s">
        <v>32</v>
      </c>
      <c r="D28" s="53" t="s">
        <v>33</v>
      </c>
      <c r="E28" s="54" t="s">
        <v>31</v>
      </c>
      <c r="F28" s="55" t="s">
        <v>7</v>
      </c>
      <c r="G28" s="447"/>
      <c r="H28" s="443"/>
      <c r="I28" s="455"/>
      <c r="J28" s="462"/>
      <c r="K28" s="459"/>
      <c r="L28" s="452"/>
      <c r="M28" s="466"/>
      <c r="N28" s="466"/>
      <c r="O28" s="466"/>
      <c r="P28" s="76"/>
      <c r="Q28" s="76"/>
      <c r="R28" s="76"/>
      <c r="S28" s="76"/>
      <c r="T28" s="76"/>
      <c r="U28" s="133">
        <f>+IF($G$23=7,VLOOKUP(F28,appoggio!$A$2:$K$12,5,FALSE),IF($G$23=6,VLOOKUP(F28,appoggio!$A$2:$K$12,8,FALSE),IF($G$23=5,VLOOKUP(F28,appoggio!$A$2:$K$12,11,FALSE),0)))</f>
        <v>0</v>
      </c>
      <c r="V28" s="56">
        <f>+IF($G$23=7,VLOOKUP(F28,appoggio!$A$2:$K$12,4,FALSE),IF($G$23=6,VLOOKUP(F28,appoggio!$A$2:$K$12,7,FALSE),IF($G$23=5,VLOOKUP(F28,appoggio!$A$2:$K$12,10,FALSE),0)))</f>
        <v>0</v>
      </c>
      <c r="W28" s="134" t="str">
        <f t="shared" si="0"/>
        <v>resa mancante</v>
      </c>
      <c r="X28" s="134" t="str">
        <f t="shared" si="4"/>
        <v>resa mancante</v>
      </c>
      <c r="Y28" s="134" t="str">
        <f>+IFERROR(W28*'Istruzioni per la compilazione'!$B$3,"resa mancante")</f>
        <v>resa mancante</v>
      </c>
      <c r="Z28" s="173" t="str">
        <f t="shared" si="2"/>
        <v>resa mancante</v>
      </c>
      <c r="AA28" s="174" t="str">
        <f t="shared" si="3"/>
        <v>resa mancante</v>
      </c>
    </row>
    <row r="29" spans="2:27" ht="21.45" x14ac:dyDescent="0.3">
      <c r="B29" s="440"/>
      <c r="C29" s="52" t="s">
        <v>32</v>
      </c>
      <c r="D29" s="53" t="s">
        <v>16</v>
      </c>
      <c r="E29" s="54" t="s">
        <v>31</v>
      </c>
      <c r="F29" s="55" t="s">
        <v>7</v>
      </c>
      <c r="G29" s="447"/>
      <c r="H29" s="443"/>
      <c r="I29" s="455"/>
      <c r="J29" s="462"/>
      <c r="K29" s="459"/>
      <c r="L29" s="452"/>
      <c r="M29" s="466"/>
      <c r="N29" s="466"/>
      <c r="O29" s="466"/>
      <c r="P29" s="76"/>
      <c r="Q29" s="76"/>
      <c r="R29" s="76"/>
      <c r="S29" s="76"/>
      <c r="T29" s="76"/>
      <c r="U29" s="133">
        <f>+IF($G$23=7,VLOOKUP(F29,appoggio!$A$2:$K$12,5,FALSE),IF($G$23=6,VLOOKUP(F29,appoggio!$A$2:$K$12,8,FALSE),IF($G$23=5,VLOOKUP(F29,appoggio!$A$2:$K$12,11,FALSE),0)))</f>
        <v>0</v>
      </c>
      <c r="V29" s="56">
        <f>+IF($G$23=7,VLOOKUP(F29,appoggio!$A$2:$K$12,4,FALSE),IF($G$23=6,VLOOKUP(F29,appoggio!$A$2:$K$12,7,FALSE),IF($G$23=5,VLOOKUP(F29,appoggio!$A$2:$K$12,10,FALSE),0)))</f>
        <v>0</v>
      </c>
      <c r="W29" s="134" t="str">
        <f t="shared" si="0"/>
        <v>resa mancante</v>
      </c>
      <c r="X29" s="134" t="str">
        <f t="shared" si="4"/>
        <v>resa mancante</v>
      </c>
      <c r="Y29" s="134" t="str">
        <f>+IFERROR(W29*'Istruzioni per la compilazione'!$B$3,"resa mancante")</f>
        <v>resa mancante</v>
      </c>
      <c r="Z29" s="173" t="str">
        <f t="shared" si="2"/>
        <v>resa mancante</v>
      </c>
      <c r="AA29" s="174" t="str">
        <f t="shared" si="3"/>
        <v>resa mancante</v>
      </c>
    </row>
    <row r="30" spans="2:27" ht="21.45" x14ac:dyDescent="0.3">
      <c r="B30" s="440"/>
      <c r="C30" s="52" t="s">
        <v>32</v>
      </c>
      <c r="D30" s="53" t="s">
        <v>17</v>
      </c>
      <c r="E30" s="54" t="s">
        <v>31</v>
      </c>
      <c r="F30" s="55" t="s">
        <v>7</v>
      </c>
      <c r="G30" s="447"/>
      <c r="H30" s="443"/>
      <c r="I30" s="455"/>
      <c r="J30" s="462"/>
      <c r="K30" s="459"/>
      <c r="L30" s="452"/>
      <c r="M30" s="466"/>
      <c r="N30" s="466"/>
      <c r="O30" s="466"/>
      <c r="P30" s="76"/>
      <c r="Q30" s="76"/>
      <c r="R30" s="76"/>
      <c r="S30" s="76"/>
      <c r="T30" s="76"/>
      <c r="U30" s="133">
        <f>+IF($G$23=7,VLOOKUP(F30,appoggio!$A$2:$K$12,5,FALSE),IF($G$23=6,VLOOKUP(F30,appoggio!$A$2:$K$12,8,FALSE),IF($G$23=5,VLOOKUP(F30,appoggio!$A$2:$K$12,11,FALSE),0)))</f>
        <v>0</v>
      </c>
      <c r="V30" s="56">
        <f>+IF($G$23=7,VLOOKUP(F30,appoggio!$A$2:$K$12,4,FALSE),IF($G$23=6,VLOOKUP(F30,appoggio!$A$2:$K$12,7,FALSE),IF($G$23=5,VLOOKUP(F30,appoggio!$A$2:$K$12,10,FALSE),0)))</f>
        <v>0</v>
      </c>
      <c r="W30" s="134" t="str">
        <f t="shared" si="0"/>
        <v>resa mancante</v>
      </c>
      <c r="X30" s="134" t="str">
        <f t="shared" si="4"/>
        <v>resa mancante</v>
      </c>
      <c r="Y30" s="134" t="str">
        <f>+IFERROR(W30*'Istruzioni per la compilazione'!$B$3,"resa mancante")</f>
        <v>resa mancante</v>
      </c>
      <c r="Z30" s="173" t="str">
        <f t="shared" si="2"/>
        <v>resa mancante</v>
      </c>
      <c r="AA30" s="174" t="str">
        <f t="shared" si="3"/>
        <v>resa mancante</v>
      </c>
    </row>
    <row r="31" spans="2:27" ht="21.45" x14ac:dyDescent="0.3">
      <c r="B31" s="440"/>
      <c r="C31" s="52" t="s">
        <v>32</v>
      </c>
      <c r="D31" s="53" t="s">
        <v>34</v>
      </c>
      <c r="E31" s="54" t="s">
        <v>31</v>
      </c>
      <c r="F31" s="55" t="s">
        <v>21</v>
      </c>
      <c r="G31" s="447"/>
      <c r="H31" s="443"/>
      <c r="I31" s="455"/>
      <c r="J31" s="462"/>
      <c r="K31" s="459"/>
      <c r="L31" s="452"/>
      <c r="M31" s="466"/>
      <c r="N31" s="466"/>
      <c r="O31" s="466"/>
      <c r="P31" s="76"/>
      <c r="Q31" s="76"/>
      <c r="R31" s="76"/>
      <c r="S31" s="76"/>
      <c r="T31" s="76"/>
      <c r="U31" s="133">
        <f>+IF($G$23=7,VLOOKUP(F31,appoggio!$A$2:$K$12,5,FALSE),IF($G$23=6,VLOOKUP(F31,appoggio!$A$2:$K$12,8,FALSE),IF($G$23=5,VLOOKUP(F31,appoggio!$A$2:$K$12,11,FALSE),0)))</f>
        <v>0</v>
      </c>
      <c r="V31" s="56">
        <f>+IF($G$23=7,VLOOKUP(F31,appoggio!$A$2:$K$12,4,FALSE),IF($G$23=6,VLOOKUP(F31,appoggio!$A$2:$K$12,7,FALSE),IF($G$23=5,VLOOKUP(F31,appoggio!$A$2:$K$12,10,FALSE),0)))</f>
        <v>0</v>
      </c>
      <c r="W31" s="134" t="str">
        <f t="shared" si="0"/>
        <v>resa mancante</v>
      </c>
      <c r="X31" s="134" t="str">
        <f t="shared" si="4"/>
        <v>resa mancante</v>
      </c>
      <c r="Y31" s="134" t="str">
        <f>+IFERROR(W31*'Istruzioni per la compilazione'!$B$3,"resa mancante")</f>
        <v>resa mancante</v>
      </c>
      <c r="Z31" s="173" t="str">
        <f t="shared" si="2"/>
        <v>resa mancante</v>
      </c>
      <c r="AA31" s="174" t="str">
        <f t="shared" si="3"/>
        <v>resa mancante</v>
      </c>
    </row>
    <row r="32" spans="2:27" ht="21.45" x14ac:dyDescent="0.3">
      <c r="B32" s="440"/>
      <c r="C32" s="52" t="s">
        <v>32</v>
      </c>
      <c r="D32" s="53" t="s">
        <v>20</v>
      </c>
      <c r="E32" s="54" t="s">
        <v>31</v>
      </c>
      <c r="F32" s="55" t="s">
        <v>21</v>
      </c>
      <c r="G32" s="447"/>
      <c r="H32" s="443"/>
      <c r="I32" s="455"/>
      <c r="J32" s="462"/>
      <c r="K32" s="459"/>
      <c r="L32" s="452"/>
      <c r="M32" s="466"/>
      <c r="N32" s="466"/>
      <c r="O32" s="466"/>
      <c r="P32" s="76"/>
      <c r="Q32" s="76"/>
      <c r="R32" s="76"/>
      <c r="S32" s="76"/>
      <c r="T32" s="76"/>
      <c r="U32" s="133">
        <f>+IF($G$23=7,VLOOKUP(F32,appoggio!$A$2:$K$12,5,FALSE),IF($G$23=6,VLOOKUP(F32,appoggio!$A$2:$K$12,8,FALSE),IF($G$23=5,VLOOKUP(F32,appoggio!$A$2:$K$12,11,FALSE),0)))</f>
        <v>0</v>
      </c>
      <c r="V32" s="56">
        <f>+IF($G$23=7,VLOOKUP(F32,appoggio!$A$2:$K$12,4,FALSE),IF($G$23=6,VLOOKUP(F32,appoggio!$A$2:$K$12,7,FALSE),IF($G$23=5,VLOOKUP(F32,appoggio!$A$2:$K$12,10,FALSE),0)))</f>
        <v>0</v>
      </c>
      <c r="W32" s="134" t="str">
        <f t="shared" si="0"/>
        <v>resa mancante</v>
      </c>
      <c r="X32" s="134" t="str">
        <f t="shared" si="4"/>
        <v>resa mancante</v>
      </c>
      <c r="Y32" s="134" t="str">
        <f>+IFERROR(W32*'Istruzioni per la compilazione'!$B$3,"resa mancante")</f>
        <v>resa mancante</v>
      </c>
      <c r="Z32" s="173" t="str">
        <f t="shared" si="2"/>
        <v>resa mancante</v>
      </c>
      <c r="AA32" s="174" t="str">
        <f t="shared" si="3"/>
        <v>resa mancante</v>
      </c>
    </row>
    <row r="33" spans="2:27" ht="14.4" customHeight="1" x14ac:dyDescent="0.3">
      <c r="B33" s="440"/>
      <c r="C33" s="52" t="s">
        <v>32</v>
      </c>
      <c r="D33" s="53" t="s">
        <v>18</v>
      </c>
      <c r="E33" s="54" t="s">
        <v>31</v>
      </c>
      <c r="F33" s="55" t="s">
        <v>21</v>
      </c>
      <c r="G33" s="447"/>
      <c r="H33" s="443"/>
      <c r="I33" s="455"/>
      <c r="J33" s="462"/>
      <c r="K33" s="459"/>
      <c r="L33" s="452"/>
      <c r="M33" s="466"/>
      <c r="N33" s="466"/>
      <c r="O33" s="466"/>
      <c r="P33" s="76"/>
      <c r="Q33" s="76"/>
      <c r="R33" s="76"/>
      <c r="S33" s="76"/>
      <c r="T33" s="76"/>
      <c r="U33" s="133">
        <f>+IF($G$23=7,VLOOKUP(F33,appoggio!$A$2:$K$12,5,FALSE),IF($G$23=6,VLOOKUP(F33,appoggio!$A$2:$K$12,8,FALSE),IF($G$23=5,VLOOKUP(F33,appoggio!$A$2:$K$12,11,FALSE),0)))</f>
        <v>0</v>
      </c>
      <c r="V33" s="56">
        <f>+IF($G$23=7,VLOOKUP(F33,appoggio!$A$2:$K$12,4,FALSE),IF($G$23=6,VLOOKUP(F33,appoggio!$A$2:$K$12,7,FALSE),IF($G$23=5,VLOOKUP(F33,appoggio!$A$2:$K$12,10,FALSE),0)))</f>
        <v>0</v>
      </c>
      <c r="W33" s="134" t="str">
        <f t="shared" si="0"/>
        <v>resa mancante</v>
      </c>
      <c r="X33" s="134" t="str">
        <f t="shared" si="4"/>
        <v>resa mancante</v>
      </c>
      <c r="Y33" s="134" t="str">
        <f>+IFERROR(W33*'Istruzioni per la compilazione'!$B$3,"resa mancante")</f>
        <v>resa mancante</v>
      </c>
      <c r="Z33" s="173" t="str">
        <f t="shared" si="2"/>
        <v>resa mancante</v>
      </c>
      <c r="AA33" s="174" t="str">
        <f t="shared" si="3"/>
        <v>resa mancante</v>
      </c>
    </row>
    <row r="34" spans="2:27" ht="32.15" x14ac:dyDescent="0.3">
      <c r="B34" s="440"/>
      <c r="C34" s="52" t="s">
        <v>32</v>
      </c>
      <c r="D34" s="53" t="s">
        <v>23</v>
      </c>
      <c r="E34" s="54" t="s">
        <v>31</v>
      </c>
      <c r="F34" s="55" t="s">
        <v>21</v>
      </c>
      <c r="G34" s="447"/>
      <c r="H34" s="443"/>
      <c r="I34" s="455"/>
      <c r="J34" s="462"/>
      <c r="K34" s="459"/>
      <c r="L34" s="452"/>
      <c r="M34" s="466"/>
      <c r="N34" s="466"/>
      <c r="O34" s="466"/>
      <c r="P34" s="76"/>
      <c r="Q34" s="76"/>
      <c r="R34" s="76"/>
      <c r="S34" s="76"/>
      <c r="T34" s="76"/>
      <c r="U34" s="133">
        <f>+IF($G$23=7,VLOOKUP(F34,appoggio!$A$2:$K$12,5,FALSE),IF($G$23=6,VLOOKUP(F34,appoggio!$A$2:$K$12,8,FALSE),IF($G$23=5,VLOOKUP(F34,appoggio!$A$2:$K$12,11,FALSE),0)))</f>
        <v>0</v>
      </c>
      <c r="V34" s="56">
        <f>+IF($G$23=7,VLOOKUP(F34,appoggio!$A$2:$K$12,4,FALSE),IF($G$23=6,VLOOKUP(F34,appoggio!$A$2:$K$12,7,FALSE),IF($G$23=5,VLOOKUP(F34,appoggio!$A$2:$K$12,10,FALSE),0)))</f>
        <v>0</v>
      </c>
      <c r="W34" s="134" t="str">
        <f t="shared" si="0"/>
        <v>resa mancante</v>
      </c>
      <c r="X34" s="134" t="str">
        <f t="shared" si="4"/>
        <v>resa mancante</v>
      </c>
      <c r="Y34" s="134" t="str">
        <f>+IFERROR(W34*'Istruzioni per la compilazione'!$B$3,"resa mancante")</f>
        <v>resa mancante</v>
      </c>
      <c r="Z34" s="173" t="str">
        <f t="shared" si="2"/>
        <v>resa mancante</v>
      </c>
      <c r="AA34" s="174" t="str">
        <f t="shared" si="3"/>
        <v>resa mancante</v>
      </c>
    </row>
    <row r="35" spans="2:27" ht="14.4" customHeight="1" x14ac:dyDescent="0.3">
      <c r="B35" s="440"/>
      <c r="C35" s="52" t="s">
        <v>32</v>
      </c>
      <c r="D35" s="53" t="s">
        <v>24</v>
      </c>
      <c r="E35" s="54" t="s">
        <v>31</v>
      </c>
      <c r="F35" s="55" t="s">
        <v>26</v>
      </c>
      <c r="G35" s="447"/>
      <c r="H35" s="443"/>
      <c r="I35" s="455"/>
      <c r="J35" s="462"/>
      <c r="K35" s="459"/>
      <c r="L35" s="452"/>
      <c r="M35" s="466"/>
      <c r="N35" s="466"/>
      <c r="O35" s="466"/>
      <c r="P35" s="76"/>
      <c r="Q35" s="76"/>
      <c r="R35" s="76"/>
      <c r="S35" s="76"/>
      <c r="T35" s="76"/>
      <c r="U35" s="133">
        <f>+IF($G$23=7,VLOOKUP(F35,appoggio!$A$2:$K$12,5,FALSE),IF($G$23=6,VLOOKUP(F35,appoggio!$A$2:$K$12,8,FALSE),IF($G$23=5,VLOOKUP(F35,appoggio!$A$2:$K$12,11,FALSE),0)))</f>
        <v>0</v>
      </c>
      <c r="V35" s="56">
        <f>+IF($G$23=7,VLOOKUP(F35,appoggio!$A$2:$K$12,4,FALSE),IF($G$23=6,VLOOKUP(F35,appoggio!$A$2:$K$12,7,FALSE),IF($G$23=5,VLOOKUP(F35,appoggio!$A$2:$K$12,10,FALSE),0)))</f>
        <v>0</v>
      </c>
      <c r="W35" s="134" t="str">
        <f t="shared" si="0"/>
        <v>resa mancante</v>
      </c>
      <c r="X35" s="134" t="str">
        <f t="shared" si="4"/>
        <v>resa mancante</v>
      </c>
      <c r="Y35" s="134" t="str">
        <f>+IFERROR(W35*'Istruzioni per la compilazione'!$B$3,"resa mancante")</f>
        <v>resa mancante</v>
      </c>
      <c r="Z35" s="173" t="str">
        <f t="shared" si="2"/>
        <v>resa mancante</v>
      </c>
      <c r="AA35" s="174" t="str">
        <f t="shared" si="3"/>
        <v>resa mancante</v>
      </c>
    </row>
    <row r="36" spans="2:27" ht="14.4" customHeight="1" x14ac:dyDescent="0.3">
      <c r="B36" s="440"/>
      <c r="C36" s="52" t="s">
        <v>32</v>
      </c>
      <c r="D36" s="53" t="s">
        <v>25</v>
      </c>
      <c r="E36" s="54" t="s">
        <v>31</v>
      </c>
      <c r="F36" s="55" t="s">
        <v>27</v>
      </c>
      <c r="G36" s="447"/>
      <c r="H36" s="443"/>
      <c r="I36" s="455"/>
      <c r="J36" s="462"/>
      <c r="K36" s="459"/>
      <c r="L36" s="452"/>
      <c r="M36" s="466"/>
      <c r="N36" s="466"/>
      <c r="O36" s="466"/>
      <c r="P36" s="76"/>
      <c r="Q36" s="76"/>
      <c r="R36" s="76"/>
      <c r="S36" s="76"/>
      <c r="T36" s="76"/>
      <c r="U36" s="133">
        <f>+IF($G$23=7,VLOOKUP(F36,appoggio!$A$2:$K$12,5,FALSE),IF($G$23=6,VLOOKUP(F36,appoggio!$A$2:$K$12,8,FALSE),IF($G$23=5,VLOOKUP(F36,appoggio!$A$2:$K$12,11,FALSE),0)))</f>
        <v>0</v>
      </c>
      <c r="V36" s="56">
        <f>+IF($G$23=7,VLOOKUP(F36,appoggio!$A$2:$K$12,4,FALSE),IF($G$23=6,VLOOKUP(F36,appoggio!$A$2:$K$12,7,FALSE),IF($G$23=5,VLOOKUP(F36,appoggio!$A$2:$K$12,10,FALSE),0)))</f>
        <v>0</v>
      </c>
      <c r="W36" s="134" t="str">
        <f t="shared" si="0"/>
        <v>resa mancante</v>
      </c>
      <c r="X36" s="134" t="str">
        <f t="shared" si="4"/>
        <v>resa mancante</v>
      </c>
      <c r="Y36" s="134" t="str">
        <f>+IFERROR(W36*'Istruzioni per la compilazione'!$B$3,"resa mancante")</f>
        <v>resa mancante</v>
      </c>
      <c r="Z36" s="173" t="str">
        <f t="shared" si="2"/>
        <v>resa mancante</v>
      </c>
      <c r="AA36" s="174" t="str">
        <f t="shared" si="3"/>
        <v>resa mancante</v>
      </c>
    </row>
    <row r="37" spans="2:27" ht="21.9" thickBot="1" x14ac:dyDescent="0.35">
      <c r="B37" s="441"/>
      <c r="C37" s="66" t="s">
        <v>32</v>
      </c>
      <c r="D37" s="67" t="s">
        <v>516</v>
      </c>
      <c r="E37" s="68" t="s">
        <v>31</v>
      </c>
      <c r="F37" s="69" t="s">
        <v>27</v>
      </c>
      <c r="G37" s="448"/>
      <c r="H37" s="444"/>
      <c r="I37" s="456"/>
      <c r="J37" s="463"/>
      <c r="K37" s="459"/>
      <c r="L37" s="453"/>
      <c r="M37" s="467"/>
      <c r="N37" s="467"/>
      <c r="O37" s="467"/>
      <c r="P37" s="77"/>
      <c r="Q37" s="77"/>
      <c r="R37" s="77"/>
      <c r="S37" s="77"/>
      <c r="T37" s="77"/>
      <c r="U37" s="135">
        <f>+IF($G$23=7,VLOOKUP(F37,appoggio!$A$2:$K$12,5,FALSE),IF($G$23=6,VLOOKUP(F37,appoggio!$A$2:$K$12,8,FALSE),IF($G$23=5,VLOOKUP(F37,appoggio!$A$2:$K$12,11,FALSE),0)))</f>
        <v>0</v>
      </c>
      <c r="V37" s="75">
        <f>+IF($G$23=7,VLOOKUP(F37,appoggio!$A$2:$K$12,4,FALSE),IF($G$23=6,VLOOKUP(F37,appoggio!$A$2:$K$12,7,FALSE),IF($G$23=5,VLOOKUP(F37,appoggio!$A$2:$K$12,10,FALSE),0)))</f>
        <v>0</v>
      </c>
      <c r="W37" s="136" t="str">
        <f t="shared" si="0"/>
        <v>resa mancante</v>
      </c>
      <c r="X37" s="136" t="str">
        <f t="shared" si="4"/>
        <v>resa mancante</v>
      </c>
      <c r="Y37" s="136" t="str">
        <f>+IFERROR(W37*'Istruzioni per la compilazione'!$B$3,"resa mancante")</f>
        <v>resa mancante</v>
      </c>
      <c r="Z37" s="175" t="str">
        <f t="shared" si="2"/>
        <v>resa mancante</v>
      </c>
      <c r="AA37" s="176" t="str">
        <f t="shared" si="3"/>
        <v>resa mancante</v>
      </c>
    </row>
    <row r="38" spans="2:27" ht="14.4" customHeight="1" x14ac:dyDescent="0.3">
      <c r="B38" s="439" t="s">
        <v>408</v>
      </c>
      <c r="C38" s="62" t="s">
        <v>32</v>
      </c>
      <c r="D38" s="72" t="s">
        <v>6</v>
      </c>
      <c r="E38" s="64" t="s">
        <v>31</v>
      </c>
      <c r="F38" s="65" t="s">
        <v>19</v>
      </c>
      <c r="G38" s="449"/>
      <c r="H38" s="445"/>
      <c r="I38" s="457">
        <f>IFERROR(H38/H76,0)</f>
        <v>0</v>
      </c>
      <c r="J38" s="464">
        <f>IFERROR(VLOOKUP(G38,appoggio!$B$15:$C$17,2,FALSE)*7.25,0)</f>
        <v>0</v>
      </c>
      <c r="K38" s="459"/>
      <c r="L38" s="451">
        <f>+J38*(1-K5)</f>
        <v>0</v>
      </c>
      <c r="M38" s="465">
        <f>+H38*L38</f>
        <v>0</v>
      </c>
      <c r="N38" s="465">
        <f>+M38*12</f>
        <v>0</v>
      </c>
      <c r="O38" s="465">
        <f>+M38*'Istruzioni per la compilazione'!$B$3</f>
        <v>0</v>
      </c>
      <c r="P38" s="78"/>
      <c r="Q38" s="78"/>
      <c r="R38" s="78"/>
      <c r="S38" s="78"/>
      <c r="T38" s="78"/>
      <c r="U38" s="131">
        <f>+IF($G$38=7,VLOOKUP(F38,appoggio!$A$2:$K$12,5,FALSE),IF($G$38=6,VLOOKUP(F38,appoggio!$A$2:$K$12,8,FALSE),IF($G$38=5,VLOOKUP(F38,appoggio!$A$2:$K$12,11,FALSE),0)))</f>
        <v>0</v>
      </c>
      <c r="V38" s="74">
        <f>+IF($G$38=7,VLOOKUP(F38,appoggio!$A$2:$K$12,4,FALSE),IF($G$38=6,VLOOKUP(F38,appoggio!$A$2:$K$12,7,FALSE),IF($G$38=5,VLOOKUP(F38,appoggio!$A$2:$K$12,10,FALSE),0)))</f>
        <v>0</v>
      </c>
      <c r="W38" s="132" t="str">
        <f t="shared" si="0"/>
        <v>resa mancante</v>
      </c>
      <c r="X38" s="132" t="str">
        <f>+IFERROR($H$38/P38*V38,"resa mancante")</f>
        <v>resa mancante</v>
      </c>
      <c r="Y38" s="132" t="str">
        <f>+IFERROR(W38*'Istruzioni per la compilazione'!$B$3,"resa mancante")</f>
        <v>resa mancante</v>
      </c>
      <c r="Z38" s="184" t="str">
        <f t="shared" si="2"/>
        <v>resa mancante</v>
      </c>
      <c r="AA38" s="185" t="str">
        <f t="shared" si="3"/>
        <v>resa mancante</v>
      </c>
    </row>
    <row r="39" spans="2:27" ht="14.4" customHeight="1" x14ac:dyDescent="0.3">
      <c r="B39" s="440"/>
      <c r="C39" s="52" t="s">
        <v>32</v>
      </c>
      <c r="D39" s="57" t="s">
        <v>8</v>
      </c>
      <c r="E39" s="54" t="s">
        <v>31</v>
      </c>
      <c r="F39" s="55" t="s">
        <v>19</v>
      </c>
      <c r="G39" s="447"/>
      <c r="H39" s="443"/>
      <c r="I39" s="455"/>
      <c r="J39" s="462"/>
      <c r="K39" s="459"/>
      <c r="L39" s="452"/>
      <c r="M39" s="466"/>
      <c r="N39" s="466"/>
      <c r="O39" s="466"/>
      <c r="P39" s="76"/>
      <c r="Q39" s="76"/>
      <c r="R39" s="76"/>
      <c r="S39" s="76"/>
      <c r="T39" s="76"/>
      <c r="U39" s="133">
        <f>+IF($G$38=7,VLOOKUP(F39,appoggio!$A$2:$K$12,5,FALSE),IF($G$38=6,VLOOKUP(F39,appoggio!$A$2:$K$12,8,FALSE),IF($G$38=5,VLOOKUP(F39,appoggio!$A$2:$K$12,11,FALSE),0)))</f>
        <v>0</v>
      </c>
      <c r="V39" s="56">
        <f>+IF($G$38=7,VLOOKUP(F39,appoggio!$A$2:$K$12,4,FALSE),IF($G$38=6,VLOOKUP(F39,appoggio!$A$2:$K$12,7,FALSE),IF($G$38=5,VLOOKUP(F39,appoggio!$A$2:$K$12,10,FALSE),0)))</f>
        <v>0</v>
      </c>
      <c r="W39" s="134" t="str">
        <f t="shared" si="0"/>
        <v>resa mancante</v>
      </c>
      <c r="X39" s="134" t="str">
        <f t="shared" ref="X39:X55" si="5">+IFERROR($H$38/P39*V39,"resa mancante")</f>
        <v>resa mancante</v>
      </c>
      <c r="Y39" s="134" t="str">
        <f>+IFERROR(W39*'Istruzioni per la compilazione'!$B$3,"resa mancante")</f>
        <v>resa mancante</v>
      </c>
      <c r="Z39" s="173" t="str">
        <f t="shared" si="2"/>
        <v>resa mancante</v>
      </c>
      <c r="AA39" s="174" t="str">
        <f t="shared" si="3"/>
        <v>resa mancante</v>
      </c>
    </row>
    <row r="40" spans="2:27" ht="14.4" customHeight="1" x14ac:dyDescent="0.3">
      <c r="B40" s="440"/>
      <c r="C40" s="52" t="s">
        <v>32</v>
      </c>
      <c r="D40" s="57" t="s">
        <v>9</v>
      </c>
      <c r="E40" s="54" t="s">
        <v>31</v>
      </c>
      <c r="F40" s="55" t="s">
        <v>19</v>
      </c>
      <c r="G40" s="447"/>
      <c r="H40" s="443"/>
      <c r="I40" s="455"/>
      <c r="J40" s="462"/>
      <c r="K40" s="459"/>
      <c r="L40" s="452"/>
      <c r="M40" s="466"/>
      <c r="N40" s="466"/>
      <c r="O40" s="466"/>
      <c r="P40" s="76"/>
      <c r="Q40" s="76"/>
      <c r="R40" s="76"/>
      <c r="S40" s="76"/>
      <c r="T40" s="76"/>
      <c r="U40" s="133">
        <f>+IF($G$38=7,VLOOKUP(F40,appoggio!$A$2:$K$12,5,FALSE),IF($G$38=6,VLOOKUP(F40,appoggio!$A$2:$K$12,8,FALSE),IF($G$38=5,VLOOKUP(F40,appoggio!$A$2:$K$12,11,FALSE),0)))</f>
        <v>0</v>
      </c>
      <c r="V40" s="56">
        <f>+IF($G$38=7,VLOOKUP(F40,appoggio!$A$2:$K$12,4,FALSE),IF($G$38=6,VLOOKUP(F40,appoggio!$A$2:$K$12,7,FALSE),IF($G$38=5,VLOOKUP(F40,appoggio!$A$2:$K$12,10,FALSE),0)))</f>
        <v>0</v>
      </c>
      <c r="W40" s="134" t="str">
        <f t="shared" si="0"/>
        <v>resa mancante</v>
      </c>
      <c r="X40" s="134" t="str">
        <f t="shared" si="5"/>
        <v>resa mancante</v>
      </c>
      <c r="Y40" s="134" t="str">
        <f>+IFERROR(W40*'Istruzioni per la compilazione'!$B$3,"resa mancante")</f>
        <v>resa mancante</v>
      </c>
      <c r="Z40" s="173" t="str">
        <f t="shared" si="2"/>
        <v>resa mancante</v>
      </c>
      <c r="AA40" s="174" t="str">
        <f t="shared" si="3"/>
        <v>resa mancante</v>
      </c>
    </row>
    <row r="41" spans="2:27" ht="14.4" customHeight="1" x14ac:dyDescent="0.3">
      <c r="B41" s="440"/>
      <c r="C41" s="52" t="s">
        <v>32</v>
      </c>
      <c r="D41" s="57" t="s">
        <v>10</v>
      </c>
      <c r="E41" s="54" t="s">
        <v>31</v>
      </c>
      <c r="F41" s="55" t="s">
        <v>19</v>
      </c>
      <c r="G41" s="447"/>
      <c r="H41" s="443"/>
      <c r="I41" s="455"/>
      <c r="J41" s="462"/>
      <c r="K41" s="459"/>
      <c r="L41" s="452"/>
      <c r="M41" s="466"/>
      <c r="N41" s="466"/>
      <c r="O41" s="466"/>
      <c r="P41" s="76"/>
      <c r="Q41" s="76"/>
      <c r="R41" s="76"/>
      <c r="S41" s="76"/>
      <c r="T41" s="76"/>
      <c r="U41" s="133">
        <f>+IF($G$38=7,VLOOKUP(F41,appoggio!$A$2:$K$12,5,FALSE),IF($G$38=6,VLOOKUP(F41,appoggio!$A$2:$K$12,8,FALSE),IF($G$38=5,VLOOKUP(F41,appoggio!$A$2:$K$12,11,FALSE),0)))</f>
        <v>0</v>
      </c>
      <c r="V41" s="56">
        <f>+IF($G$38=7,VLOOKUP(F41,appoggio!$A$2:$K$12,4,FALSE),IF($G$38=6,VLOOKUP(F41,appoggio!$A$2:$K$12,7,FALSE),IF($G$38=5,VLOOKUP(F41,appoggio!$A$2:$K$12,10,FALSE),0)))</f>
        <v>0</v>
      </c>
      <c r="W41" s="134" t="str">
        <f t="shared" si="0"/>
        <v>resa mancante</v>
      </c>
      <c r="X41" s="134" t="str">
        <f t="shared" si="5"/>
        <v>resa mancante</v>
      </c>
      <c r="Y41" s="134" t="str">
        <f>+IFERROR(W41*'Istruzioni per la compilazione'!$B$3,"resa mancante")</f>
        <v>resa mancante</v>
      </c>
      <c r="Z41" s="173" t="str">
        <f t="shared" si="2"/>
        <v>resa mancante</v>
      </c>
      <c r="AA41" s="174" t="str">
        <f t="shared" si="3"/>
        <v>resa mancante</v>
      </c>
    </row>
    <row r="42" spans="2:27" ht="32.15" x14ac:dyDescent="0.3">
      <c r="B42" s="440"/>
      <c r="C42" s="52" t="s">
        <v>32</v>
      </c>
      <c r="D42" s="57" t="s">
        <v>35</v>
      </c>
      <c r="E42" s="54" t="s">
        <v>31</v>
      </c>
      <c r="F42" s="55" t="s">
        <v>19</v>
      </c>
      <c r="G42" s="447"/>
      <c r="H42" s="443"/>
      <c r="I42" s="455"/>
      <c r="J42" s="462"/>
      <c r="K42" s="459"/>
      <c r="L42" s="452"/>
      <c r="M42" s="466"/>
      <c r="N42" s="466"/>
      <c r="O42" s="466"/>
      <c r="P42" s="76"/>
      <c r="Q42" s="76"/>
      <c r="R42" s="76"/>
      <c r="S42" s="76"/>
      <c r="T42" s="76"/>
      <c r="U42" s="133">
        <f>+IF($G$38=7,VLOOKUP(F42,appoggio!$A$2:$K$12,5,FALSE),IF($G$38=6,VLOOKUP(F42,appoggio!$A$2:$K$12,8,FALSE),IF($G$38=5,VLOOKUP(F42,appoggio!$A$2:$K$12,11,FALSE),0)))</f>
        <v>0</v>
      </c>
      <c r="V42" s="56">
        <f>+IF($G$38=7,VLOOKUP(F42,appoggio!$A$2:$K$12,4,FALSE),IF($G$38=6,VLOOKUP(F42,appoggio!$A$2:$K$12,7,FALSE),IF($G$38=5,VLOOKUP(F42,appoggio!$A$2:$K$12,10,FALSE),0)))</f>
        <v>0</v>
      </c>
      <c r="W42" s="134" t="str">
        <f t="shared" si="0"/>
        <v>resa mancante</v>
      </c>
      <c r="X42" s="134" t="str">
        <f t="shared" si="5"/>
        <v>resa mancante</v>
      </c>
      <c r="Y42" s="134" t="str">
        <f>+IFERROR(W42*'Istruzioni per la compilazione'!$B$3,"resa mancante")</f>
        <v>resa mancante</v>
      </c>
      <c r="Z42" s="173" t="str">
        <f t="shared" si="2"/>
        <v>resa mancante</v>
      </c>
      <c r="AA42" s="174" t="str">
        <f t="shared" si="3"/>
        <v>resa mancante</v>
      </c>
    </row>
    <row r="43" spans="2:27" ht="14.4" customHeight="1" x14ac:dyDescent="0.3">
      <c r="B43" s="440"/>
      <c r="C43" s="52" t="s">
        <v>32</v>
      </c>
      <c r="D43" s="57" t="s">
        <v>11</v>
      </c>
      <c r="E43" s="54" t="s">
        <v>31</v>
      </c>
      <c r="F43" s="55" t="s">
        <v>19</v>
      </c>
      <c r="G43" s="447"/>
      <c r="H43" s="443"/>
      <c r="I43" s="455"/>
      <c r="J43" s="462"/>
      <c r="K43" s="459"/>
      <c r="L43" s="452"/>
      <c r="M43" s="466"/>
      <c r="N43" s="466"/>
      <c r="O43" s="466"/>
      <c r="P43" s="76"/>
      <c r="Q43" s="76"/>
      <c r="R43" s="76"/>
      <c r="S43" s="76"/>
      <c r="T43" s="76"/>
      <c r="U43" s="133">
        <f>+IF($G$38=7,VLOOKUP(F43,appoggio!$A$2:$K$12,5,FALSE),IF($G$38=6,VLOOKUP(F43,appoggio!$A$2:$K$12,8,FALSE),IF($G$38=5,VLOOKUP(F43,appoggio!$A$2:$K$12,11,FALSE),0)))</f>
        <v>0</v>
      </c>
      <c r="V43" s="56">
        <f>+IF($G$38=7,VLOOKUP(F43,appoggio!$A$2:$K$12,4,FALSE),IF($G$38=6,VLOOKUP(F43,appoggio!$A$2:$K$12,7,FALSE),IF($G$38=5,VLOOKUP(F43,appoggio!$A$2:$K$12,10,FALSE),0)))</f>
        <v>0</v>
      </c>
      <c r="W43" s="134" t="str">
        <f t="shared" si="0"/>
        <v>resa mancante</v>
      </c>
      <c r="X43" s="134" t="str">
        <f t="shared" si="5"/>
        <v>resa mancante</v>
      </c>
      <c r="Y43" s="134" t="str">
        <f>+IFERROR(W43*'Istruzioni per la compilazione'!$B$3,"resa mancante")</f>
        <v>resa mancante</v>
      </c>
      <c r="Z43" s="173" t="str">
        <f t="shared" si="2"/>
        <v>resa mancante</v>
      </c>
      <c r="AA43" s="174" t="str">
        <f t="shared" si="3"/>
        <v>resa mancante</v>
      </c>
    </row>
    <row r="44" spans="2:27" ht="21.45" x14ac:dyDescent="0.3">
      <c r="B44" s="440"/>
      <c r="C44" s="52" t="s">
        <v>32</v>
      </c>
      <c r="D44" s="57" t="s">
        <v>36</v>
      </c>
      <c r="E44" s="54" t="s">
        <v>31</v>
      </c>
      <c r="F44" s="55" t="s">
        <v>19</v>
      </c>
      <c r="G44" s="447"/>
      <c r="H44" s="443"/>
      <c r="I44" s="455"/>
      <c r="J44" s="462"/>
      <c r="K44" s="459"/>
      <c r="L44" s="452"/>
      <c r="M44" s="466"/>
      <c r="N44" s="466"/>
      <c r="O44" s="466"/>
      <c r="P44" s="76"/>
      <c r="Q44" s="76"/>
      <c r="R44" s="76"/>
      <c r="S44" s="76"/>
      <c r="T44" s="76"/>
      <c r="U44" s="133">
        <f>+IF($G$38=7,VLOOKUP(F44,appoggio!$A$2:$K$12,5,FALSE),IF($G$38=6,VLOOKUP(F44,appoggio!$A$2:$K$12,8,FALSE),IF($G$38=5,VLOOKUP(F44,appoggio!$A$2:$K$12,11,FALSE),0)))</f>
        <v>0</v>
      </c>
      <c r="V44" s="56">
        <f>+IF($G$38=7,VLOOKUP(F44,appoggio!$A$2:$K$12,4,FALSE),IF($G$38=6,VLOOKUP(F44,appoggio!$A$2:$K$12,7,FALSE),IF($G$38=5,VLOOKUP(F44,appoggio!$A$2:$K$12,10,FALSE),0)))</f>
        <v>0</v>
      </c>
      <c r="W44" s="134" t="str">
        <f t="shared" si="0"/>
        <v>resa mancante</v>
      </c>
      <c r="X44" s="134" t="str">
        <f t="shared" si="5"/>
        <v>resa mancante</v>
      </c>
      <c r="Y44" s="134" t="str">
        <f>+IFERROR(W44*'Istruzioni per la compilazione'!$B$3,"resa mancante")</f>
        <v>resa mancante</v>
      </c>
      <c r="Z44" s="173" t="str">
        <f t="shared" si="2"/>
        <v>resa mancante</v>
      </c>
      <c r="AA44" s="174" t="str">
        <f t="shared" si="3"/>
        <v>resa mancante</v>
      </c>
    </row>
    <row r="45" spans="2:27" ht="21.45" x14ac:dyDescent="0.3">
      <c r="B45" s="440"/>
      <c r="C45" s="52" t="s">
        <v>32</v>
      </c>
      <c r="D45" s="57" t="s">
        <v>16</v>
      </c>
      <c r="E45" s="54" t="s">
        <v>31</v>
      </c>
      <c r="F45" s="55" t="s">
        <v>19</v>
      </c>
      <c r="G45" s="447"/>
      <c r="H45" s="443"/>
      <c r="I45" s="455"/>
      <c r="J45" s="462"/>
      <c r="K45" s="459"/>
      <c r="L45" s="452"/>
      <c r="M45" s="466"/>
      <c r="N45" s="466"/>
      <c r="O45" s="466"/>
      <c r="P45" s="76"/>
      <c r="Q45" s="76"/>
      <c r="R45" s="76"/>
      <c r="S45" s="76"/>
      <c r="T45" s="76"/>
      <c r="U45" s="133">
        <f>+IF($G$38=7,VLOOKUP(F45,appoggio!$A$2:$K$12,5,FALSE),IF($G$38=6,VLOOKUP(F45,appoggio!$A$2:$K$12,8,FALSE),IF($G$38=5,VLOOKUP(F45,appoggio!$A$2:$K$12,11,FALSE),0)))</f>
        <v>0</v>
      </c>
      <c r="V45" s="56">
        <f>+IF($G$38=7,VLOOKUP(F45,appoggio!$A$2:$K$12,4,FALSE),IF($G$38=6,VLOOKUP(F45,appoggio!$A$2:$K$12,7,FALSE),IF($G$38=5,VLOOKUP(F45,appoggio!$A$2:$K$12,10,FALSE),0)))</f>
        <v>0</v>
      </c>
      <c r="W45" s="134" t="str">
        <f t="shared" si="0"/>
        <v>resa mancante</v>
      </c>
      <c r="X45" s="134" t="str">
        <f t="shared" si="5"/>
        <v>resa mancante</v>
      </c>
      <c r="Y45" s="134" t="str">
        <f>+IFERROR(W45*'Istruzioni per la compilazione'!$B$3,"resa mancante")</f>
        <v>resa mancante</v>
      </c>
      <c r="Z45" s="173" t="str">
        <f t="shared" si="2"/>
        <v>resa mancante</v>
      </c>
      <c r="AA45" s="174" t="str">
        <f t="shared" si="3"/>
        <v>resa mancante</v>
      </c>
    </row>
    <row r="46" spans="2:27" ht="21.45" x14ac:dyDescent="0.3">
      <c r="B46" s="440"/>
      <c r="C46" s="52" t="s">
        <v>32</v>
      </c>
      <c r="D46" s="57" t="s">
        <v>17</v>
      </c>
      <c r="E46" s="54" t="s">
        <v>31</v>
      </c>
      <c r="F46" s="55" t="s">
        <v>19</v>
      </c>
      <c r="G46" s="447"/>
      <c r="H46" s="443"/>
      <c r="I46" s="455"/>
      <c r="J46" s="462"/>
      <c r="K46" s="459"/>
      <c r="L46" s="452"/>
      <c r="M46" s="466"/>
      <c r="N46" s="466"/>
      <c r="O46" s="466"/>
      <c r="P46" s="76"/>
      <c r="Q46" s="76"/>
      <c r="R46" s="76"/>
      <c r="S46" s="76"/>
      <c r="T46" s="76"/>
      <c r="U46" s="133">
        <f>+IF($G$38=7,VLOOKUP(F46,appoggio!$A$2:$K$12,5,FALSE),IF($G$38=6,VLOOKUP(F46,appoggio!$A$2:$K$12,8,FALSE),IF($G$38=5,VLOOKUP(F46,appoggio!$A$2:$K$12,11,FALSE),0)))</f>
        <v>0</v>
      </c>
      <c r="V46" s="56">
        <f>+IF($G$38=7,VLOOKUP(F46,appoggio!$A$2:$K$12,4,FALSE),IF($G$38=6,VLOOKUP(F46,appoggio!$A$2:$K$12,7,FALSE),IF($G$38=5,VLOOKUP(F46,appoggio!$A$2:$K$12,10,FALSE),0)))</f>
        <v>0</v>
      </c>
      <c r="W46" s="134" t="str">
        <f t="shared" si="0"/>
        <v>resa mancante</v>
      </c>
      <c r="X46" s="134" t="str">
        <f t="shared" si="5"/>
        <v>resa mancante</v>
      </c>
      <c r="Y46" s="134" t="str">
        <f>+IFERROR(W46*'Istruzioni per la compilazione'!$B$3,"resa mancante")</f>
        <v>resa mancante</v>
      </c>
      <c r="Z46" s="173" t="str">
        <f t="shared" si="2"/>
        <v>resa mancante</v>
      </c>
      <c r="AA46" s="174" t="str">
        <f t="shared" si="3"/>
        <v>resa mancante</v>
      </c>
    </row>
    <row r="47" spans="2:27" ht="21.45" x14ac:dyDescent="0.3">
      <c r="B47" s="440"/>
      <c r="C47" s="52" t="s">
        <v>32</v>
      </c>
      <c r="D47" s="57" t="s">
        <v>14</v>
      </c>
      <c r="E47" s="54" t="s">
        <v>31</v>
      </c>
      <c r="F47" s="55" t="s">
        <v>21</v>
      </c>
      <c r="G47" s="447"/>
      <c r="H47" s="443"/>
      <c r="I47" s="455"/>
      <c r="J47" s="462"/>
      <c r="K47" s="459"/>
      <c r="L47" s="452"/>
      <c r="M47" s="466"/>
      <c r="N47" s="466"/>
      <c r="O47" s="466"/>
      <c r="P47" s="76"/>
      <c r="Q47" s="76"/>
      <c r="R47" s="76"/>
      <c r="S47" s="76"/>
      <c r="T47" s="76"/>
      <c r="U47" s="133">
        <f>+IF($G$38=7,VLOOKUP(F47,appoggio!$A$2:$K$12,5,FALSE),IF($G$38=6,VLOOKUP(F47,appoggio!$A$2:$K$12,8,FALSE),IF($G$38=5,VLOOKUP(F47,appoggio!$A$2:$K$12,11,FALSE),0)))</f>
        <v>0</v>
      </c>
      <c r="V47" s="56">
        <f>+IF($G$38=7,VLOOKUP(F47,appoggio!$A$2:$K$12,4,FALSE),IF($G$38=6,VLOOKUP(F47,appoggio!$A$2:$K$12,7,FALSE),IF($G$38=5,VLOOKUP(F47,appoggio!$A$2:$K$12,10,FALSE),0)))</f>
        <v>0</v>
      </c>
      <c r="W47" s="134" t="str">
        <f t="shared" si="0"/>
        <v>resa mancante</v>
      </c>
      <c r="X47" s="134" t="str">
        <f t="shared" si="5"/>
        <v>resa mancante</v>
      </c>
      <c r="Y47" s="134" t="str">
        <f>+IFERROR(W47*'Istruzioni per la compilazione'!$B$3,"resa mancante")</f>
        <v>resa mancante</v>
      </c>
      <c r="Z47" s="173" t="str">
        <f t="shared" si="2"/>
        <v>resa mancante</v>
      </c>
      <c r="AA47" s="174" t="str">
        <f t="shared" si="3"/>
        <v>resa mancante</v>
      </c>
    </row>
    <row r="48" spans="2:27" ht="14.4" customHeight="1" x14ac:dyDescent="0.3">
      <c r="B48" s="440"/>
      <c r="C48" s="52" t="s">
        <v>32</v>
      </c>
      <c r="D48" s="57" t="s">
        <v>37</v>
      </c>
      <c r="E48" s="54" t="s">
        <v>31</v>
      </c>
      <c r="F48" s="55" t="s">
        <v>21</v>
      </c>
      <c r="G48" s="447"/>
      <c r="H48" s="443"/>
      <c r="I48" s="455"/>
      <c r="J48" s="462"/>
      <c r="K48" s="459"/>
      <c r="L48" s="452"/>
      <c r="M48" s="466"/>
      <c r="N48" s="466"/>
      <c r="O48" s="466"/>
      <c r="P48" s="76"/>
      <c r="Q48" s="76"/>
      <c r="R48" s="76"/>
      <c r="S48" s="76"/>
      <c r="T48" s="76"/>
      <c r="U48" s="133">
        <f>+IF($G$38=7,VLOOKUP(F48,appoggio!$A$2:$K$12,5,FALSE),IF($G$38=6,VLOOKUP(F48,appoggio!$A$2:$K$12,8,FALSE),IF($G$38=5,VLOOKUP(F48,appoggio!$A$2:$K$12,11,FALSE),0)))</f>
        <v>0</v>
      </c>
      <c r="V48" s="56">
        <f>+IF($G$38=7,VLOOKUP(F48,appoggio!$A$2:$K$12,4,FALSE),IF($G$38=6,VLOOKUP(F48,appoggio!$A$2:$K$12,7,FALSE),IF($G$38=5,VLOOKUP(F48,appoggio!$A$2:$K$12,10,FALSE),0)))</f>
        <v>0</v>
      </c>
      <c r="W48" s="134" t="str">
        <f t="shared" si="0"/>
        <v>resa mancante</v>
      </c>
      <c r="X48" s="134" t="str">
        <f t="shared" si="5"/>
        <v>resa mancante</v>
      </c>
      <c r="Y48" s="134" t="str">
        <f>+IFERROR(W48*'Istruzioni per la compilazione'!$B$3,"resa mancante")</f>
        <v>resa mancante</v>
      </c>
      <c r="Z48" s="173" t="str">
        <f t="shared" si="2"/>
        <v>resa mancante</v>
      </c>
      <c r="AA48" s="174" t="str">
        <f t="shared" si="3"/>
        <v>resa mancante</v>
      </c>
    </row>
    <row r="49" spans="2:27" ht="14.4" customHeight="1" x14ac:dyDescent="0.3">
      <c r="B49" s="440"/>
      <c r="C49" s="52" t="s">
        <v>32</v>
      </c>
      <c r="D49" s="57" t="s">
        <v>18</v>
      </c>
      <c r="E49" s="54" t="s">
        <v>31</v>
      </c>
      <c r="F49" s="55" t="s">
        <v>21</v>
      </c>
      <c r="G49" s="447"/>
      <c r="H49" s="443"/>
      <c r="I49" s="455"/>
      <c r="J49" s="462"/>
      <c r="K49" s="459"/>
      <c r="L49" s="452"/>
      <c r="M49" s="466"/>
      <c r="N49" s="466"/>
      <c r="O49" s="466"/>
      <c r="P49" s="76"/>
      <c r="Q49" s="76"/>
      <c r="R49" s="76"/>
      <c r="S49" s="76"/>
      <c r="T49" s="76"/>
      <c r="U49" s="133">
        <f>+IF($G$38=7,VLOOKUP(F49,appoggio!$A$2:$K$12,5,FALSE),IF($G$38=6,VLOOKUP(F49,appoggio!$A$2:$K$12,8,FALSE),IF($G$38=5,VLOOKUP(F49,appoggio!$A$2:$K$12,11,FALSE),0)))</f>
        <v>0</v>
      </c>
      <c r="V49" s="56">
        <f>+IF($G$38=7,VLOOKUP(F49,appoggio!$A$2:$K$12,4,FALSE),IF($G$38=6,VLOOKUP(F49,appoggio!$A$2:$K$12,7,FALSE),IF($G$38=5,VLOOKUP(F49,appoggio!$A$2:$K$12,10,FALSE),0)))</f>
        <v>0</v>
      </c>
      <c r="W49" s="134" t="str">
        <f t="shared" si="0"/>
        <v>resa mancante</v>
      </c>
      <c r="X49" s="134" t="str">
        <f t="shared" si="5"/>
        <v>resa mancante</v>
      </c>
      <c r="Y49" s="134" t="str">
        <f>+IFERROR(W49*'Istruzioni per la compilazione'!$B$3,"resa mancante")</f>
        <v>resa mancante</v>
      </c>
      <c r="Z49" s="173" t="str">
        <f t="shared" si="2"/>
        <v>resa mancante</v>
      </c>
      <c r="AA49" s="174" t="str">
        <f t="shared" si="3"/>
        <v>resa mancante</v>
      </c>
    </row>
    <row r="50" spans="2:27" ht="21.45" x14ac:dyDescent="0.3">
      <c r="B50" s="440"/>
      <c r="C50" s="52" t="s">
        <v>32</v>
      </c>
      <c r="D50" s="57" t="s">
        <v>20</v>
      </c>
      <c r="E50" s="54" t="s">
        <v>31</v>
      </c>
      <c r="F50" s="55" t="s">
        <v>26</v>
      </c>
      <c r="G50" s="447"/>
      <c r="H50" s="443"/>
      <c r="I50" s="455"/>
      <c r="J50" s="462"/>
      <c r="K50" s="459"/>
      <c r="L50" s="452"/>
      <c r="M50" s="466"/>
      <c r="N50" s="466"/>
      <c r="O50" s="466"/>
      <c r="P50" s="76"/>
      <c r="Q50" s="76"/>
      <c r="R50" s="76"/>
      <c r="S50" s="76"/>
      <c r="T50" s="76"/>
      <c r="U50" s="133">
        <f>+IF($G$38=7,VLOOKUP(F50,appoggio!$A$2:$K$12,5,FALSE),IF($G$38=6,VLOOKUP(F50,appoggio!$A$2:$K$12,8,FALSE),IF($G$38=5,VLOOKUP(F50,appoggio!$A$2:$K$12,11,FALSE),0)))</f>
        <v>0</v>
      </c>
      <c r="V50" s="56">
        <f>+IF($G$38=7,VLOOKUP(F50,appoggio!$A$2:$K$12,4,FALSE),IF($G$38=6,VLOOKUP(F50,appoggio!$A$2:$K$12,7,FALSE),IF($G$38=5,VLOOKUP(F50,appoggio!$A$2:$K$12,10,FALSE),0)))</f>
        <v>0</v>
      </c>
      <c r="W50" s="134" t="str">
        <f t="shared" si="0"/>
        <v>resa mancante</v>
      </c>
      <c r="X50" s="134" t="str">
        <f t="shared" si="5"/>
        <v>resa mancante</v>
      </c>
      <c r="Y50" s="134" t="str">
        <f>+IFERROR(W50*'Istruzioni per la compilazione'!$B$3,"resa mancante")</f>
        <v>resa mancante</v>
      </c>
      <c r="Z50" s="173" t="str">
        <f t="shared" si="2"/>
        <v>resa mancante</v>
      </c>
      <c r="AA50" s="174" t="str">
        <f t="shared" si="3"/>
        <v>resa mancante</v>
      </c>
    </row>
    <row r="51" spans="2:27" ht="14.4" customHeight="1" x14ac:dyDescent="0.3">
      <c r="B51" s="440"/>
      <c r="C51" s="52" t="s">
        <v>32</v>
      </c>
      <c r="D51" s="57" t="s">
        <v>24</v>
      </c>
      <c r="E51" s="54" t="s">
        <v>31</v>
      </c>
      <c r="F51" s="55" t="s">
        <v>26</v>
      </c>
      <c r="G51" s="447"/>
      <c r="H51" s="443"/>
      <c r="I51" s="455"/>
      <c r="J51" s="462"/>
      <c r="K51" s="459"/>
      <c r="L51" s="452"/>
      <c r="M51" s="466"/>
      <c r="N51" s="466"/>
      <c r="O51" s="466"/>
      <c r="P51" s="76"/>
      <c r="Q51" s="76"/>
      <c r="R51" s="76"/>
      <c r="S51" s="76"/>
      <c r="T51" s="76"/>
      <c r="U51" s="133">
        <f>+IF($G$38=7,VLOOKUP(F51,appoggio!$A$2:$K$12,5,FALSE),IF($G$38=6,VLOOKUP(F51,appoggio!$A$2:$K$12,8,FALSE),IF($G$38=5,VLOOKUP(F51,appoggio!$A$2:$K$12,11,FALSE),0)))</f>
        <v>0</v>
      </c>
      <c r="V51" s="56">
        <f>+IF($G$38=7,VLOOKUP(F51,appoggio!$A$2:$K$12,4,FALSE),IF($G$38=6,VLOOKUP(F51,appoggio!$A$2:$K$12,7,FALSE),IF($G$38=5,VLOOKUP(F51,appoggio!$A$2:$K$12,10,FALSE),0)))</f>
        <v>0</v>
      </c>
      <c r="W51" s="134" t="str">
        <f t="shared" si="0"/>
        <v>resa mancante</v>
      </c>
      <c r="X51" s="134" t="str">
        <f t="shared" si="5"/>
        <v>resa mancante</v>
      </c>
      <c r="Y51" s="134" t="str">
        <f>+IFERROR(W51*'Istruzioni per la compilazione'!$B$3,"resa mancante")</f>
        <v>resa mancante</v>
      </c>
      <c r="Z51" s="173" t="str">
        <f t="shared" si="2"/>
        <v>resa mancante</v>
      </c>
      <c r="AA51" s="174" t="str">
        <f t="shared" si="3"/>
        <v>resa mancante</v>
      </c>
    </row>
    <row r="52" spans="2:27" ht="14.4" customHeight="1" x14ac:dyDescent="0.3">
      <c r="B52" s="440"/>
      <c r="C52" s="52" t="s">
        <v>32</v>
      </c>
      <c r="D52" s="57" t="s">
        <v>25</v>
      </c>
      <c r="E52" s="54" t="s">
        <v>31</v>
      </c>
      <c r="F52" s="55" t="s">
        <v>26</v>
      </c>
      <c r="G52" s="447"/>
      <c r="H52" s="443"/>
      <c r="I52" s="455"/>
      <c r="J52" s="462"/>
      <c r="K52" s="459"/>
      <c r="L52" s="452"/>
      <c r="M52" s="466"/>
      <c r="N52" s="466"/>
      <c r="O52" s="466"/>
      <c r="P52" s="76"/>
      <c r="Q52" s="76"/>
      <c r="R52" s="76"/>
      <c r="S52" s="76"/>
      <c r="T52" s="76"/>
      <c r="U52" s="133">
        <f>+IF($G$38=7,VLOOKUP(F52,appoggio!$A$2:$K$12,5,FALSE),IF($G$38=6,VLOOKUP(F52,appoggio!$A$2:$K$12,8,FALSE),IF($G$38=5,VLOOKUP(F52,appoggio!$A$2:$K$12,11,FALSE),0)))</f>
        <v>0</v>
      </c>
      <c r="V52" s="56">
        <f>+IF($G$38=7,VLOOKUP(F52,appoggio!$A$2:$K$12,4,FALSE),IF($G$38=6,VLOOKUP(F52,appoggio!$A$2:$K$12,7,FALSE),IF($G$38=5,VLOOKUP(F52,appoggio!$A$2:$K$12,10,FALSE),0)))</f>
        <v>0</v>
      </c>
      <c r="W52" s="134" t="str">
        <f t="shared" si="0"/>
        <v>resa mancante</v>
      </c>
      <c r="X52" s="134" t="str">
        <f t="shared" si="5"/>
        <v>resa mancante</v>
      </c>
      <c r="Y52" s="134" t="str">
        <f>+IFERROR(W52*'Istruzioni per la compilazione'!$B$3,"resa mancante")</f>
        <v>resa mancante</v>
      </c>
      <c r="Z52" s="173" t="str">
        <f t="shared" si="2"/>
        <v>resa mancante</v>
      </c>
      <c r="AA52" s="174" t="str">
        <f t="shared" si="3"/>
        <v>resa mancante</v>
      </c>
    </row>
    <row r="53" spans="2:27" ht="32.15" x14ac:dyDescent="0.3">
      <c r="B53" s="440"/>
      <c r="C53" s="52" t="s">
        <v>32</v>
      </c>
      <c r="D53" s="57" t="s">
        <v>23</v>
      </c>
      <c r="E53" s="54" t="s">
        <v>31</v>
      </c>
      <c r="F53" s="55" t="s">
        <v>26</v>
      </c>
      <c r="G53" s="447"/>
      <c r="H53" s="443"/>
      <c r="I53" s="455"/>
      <c r="J53" s="462"/>
      <c r="K53" s="459"/>
      <c r="L53" s="452"/>
      <c r="M53" s="466"/>
      <c r="N53" s="466"/>
      <c r="O53" s="466"/>
      <c r="P53" s="76"/>
      <c r="Q53" s="76"/>
      <c r="R53" s="76"/>
      <c r="S53" s="76"/>
      <c r="T53" s="76"/>
      <c r="U53" s="133">
        <f>+IF($G$38=7,VLOOKUP(F53,appoggio!$A$2:$K$12,5,FALSE),IF($G$38=6,VLOOKUP(F53,appoggio!$A$2:$K$12,8,FALSE),IF($G$38=5,VLOOKUP(F53,appoggio!$A$2:$K$12,11,FALSE),0)))</f>
        <v>0</v>
      </c>
      <c r="V53" s="56">
        <f>+IF($G$38=7,VLOOKUP(F53,appoggio!$A$2:$K$12,4,FALSE),IF($G$38=6,VLOOKUP(F53,appoggio!$A$2:$K$12,7,FALSE),IF($G$38=5,VLOOKUP(F53,appoggio!$A$2:$K$12,10,FALSE),0)))</f>
        <v>0</v>
      </c>
      <c r="W53" s="134" t="str">
        <f t="shared" si="0"/>
        <v>resa mancante</v>
      </c>
      <c r="X53" s="134" t="str">
        <f t="shared" si="5"/>
        <v>resa mancante</v>
      </c>
      <c r="Y53" s="134" t="str">
        <f>+IFERROR(W53*'Istruzioni per la compilazione'!$B$3,"resa mancante")</f>
        <v>resa mancante</v>
      </c>
      <c r="Z53" s="173" t="str">
        <f t="shared" si="2"/>
        <v>resa mancante</v>
      </c>
      <c r="AA53" s="174" t="str">
        <f t="shared" si="3"/>
        <v>resa mancante</v>
      </c>
    </row>
    <row r="54" spans="2:27" ht="21.45" x14ac:dyDescent="0.3">
      <c r="B54" s="440"/>
      <c r="C54" s="52" t="s">
        <v>32</v>
      </c>
      <c r="D54" s="57" t="s">
        <v>516</v>
      </c>
      <c r="E54" s="54" t="s">
        <v>31</v>
      </c>
      <c r="F54" s="55" t="s">
        <v>27</v>
      </c>
      <c r="G54" s="447"/>
      <c r="H54" s="443"/>
      <c r="I54" s="455"/>
      <c r="J54" s="462"/>
      <c r="K54" s="459"/>
      <c r="L54" s="452"/>
      <c r="M54" s="466"/>
      <c r="N54" s="466"/>
      <c r="O54" s="466"/>
      <c r="P54" s="76"/>
      <c r="Q54" s="76"/>
      <c r="R54" s="76"/>
      <c r="S54" s="76"/>
      <c r="T54" s="76"/>
      <c r="U54" s="133">
        <f>+IF($G$38=7,VLOOKUP(F54,appoggio!$A$2:$K$12,5,FALSE),IF($G$38=6,VLOOKUP(F54,appoggio!$A$2:$K$12,8,FALSE),IF($G$38=5,VLOOKUP(F54,appoggio!$A$2:$K$12,11,FALSE),0)))</f>
        <v>0</v>
      </c>
      <c r="V54" s="56">
        <f>+IF($G$38=7,VLOOKUP(F54,appoggio!$A$2:$K$12,4,FALSE),IF($G$38=6,VLOOKUP(F54,appoggio!$A$2:$K$12,7,FALSE),IF($G$38=5,VLOOKUP(F54,appoggio!$A$2:$K$12,10,FALSE),0)))</f>
        <v>0</v>
      </c>
      <c r="W54" s="134" t="str">
        <f t="shared" si="0"/>
        <v>resa mancante</v>
      </c>
      <c r="X54" s="134" t="str">
        <f t="shared" si="5"/>
        <v>resa mancante</v>
      </c>
      <c r="Y54" s="134" t="str">
        <f>+IFERROR(W54*'Istruzioni per la compilazione'!$B$3,"resa mancante")</f>
        <v>resa mancante</v>
      </c>
      <c r="Z54" s="173" t="str">
        <f t="shared" si="2"/>
        <v>resa mancante</v>
      </c>
      <c r="AA54" s="174" t="str">
        <f t="shared" si="3"/>
        <v>resa mancante</v>
      </c>
    </row>
    <row r="55" spans="2:27" ht="21.9" thickBot="1" x14ac:dyDescent="0.35">
      <c r="B55" s="441"/>
      <c r="C55" s="66" t="s">
        <v>32</v>
      </c>
      <c r="D55" s="73" t="s">
        <v>38</v>
      </c>
      <c r="E55" s="68" t="s">
        <v>31</v>
      </c>
      <c r="F55" s="69" t="s">
        <v>39</v>
      </c>
      <c r="G55" s="448"/>
      <c r="H55" s="444"/>
      <c r="I55" s="456"/>
      <c r="J55" s="463"/>
      <c r="K55" s="459"/>
      <c r="L55" s="453"/>
      <c r="M55" s="467"/>
      <c r="N55" s="467"/>
      <c r="O55" s="467"/>
      <c r="P55" s="77"/>
      <c r="Q55" s="77"/>
      <c r="R55" s="77"/>
      <c r="S55" s="77"/>
      <c r="T55" s="77"/>
      <c r="U55" s="135">
        <f>+IF($G$38=7,VLOOKUP(F55,appoggio!$A$2:$K$12,5,FALSE),IF($G$38=6,VLOOKUP(F55,appoggio!$A$2:$K$12,8,FALSE),IF($G$38=5,VLOOKUP(F55,appoggio!$A$2:$K$12,11,FALSE),0)))</f>
        <v>0</v>
      </c>
      <c r="V55" s="75">
        <f>+IF($G$38=7,VLOOKUP(F55,appoggio!$A$2:$K$12,4,FALSE),IF($G$38=6,VLOOKUP(F55,appoggio!$A$2:$K$12,7,FALSE),IF($G$38=5,VLOOKUP(F55,appoggio!$A$2:$K$12,10,FALSE),0)))</f>
        <v>0</v>
      </c>
      <c r="W55" s="136" t="str">
        <f t="shared" si="0"/>
        <v>resa mancante</v>
      </c>
      <c r="X55" s="136" t="str">
        <f t="shared" si="5"/>
        <v>resa mancante</v>
      </c>
      <c r="Y55" s="136" t="str">
        <f>+IFERROR(W55*'Istruzioni per la compilazione'!$B$3,"resa mancante")</f>
        <v>resa mancante</v>
      </c>
      <c r="Z55" s="175" t="str">
        <f t="shared" si="2"/>
        <v>resa mancante</v>
      </c>
      <c r="AA55" s="176" t="str">
        <f t="shared" si="3"/>
        <v>resa mancante</v>
      </c>
    </row>
    <row r="56" spans="2:27" ht="21.45" x14ac:dyDescent="0.3">
      <c r="B56" s="439" t="s">
        <v>409</v>
      </c>
      <c r="C56" s="62" t="s">
        <v>32</v>
      </c>
      <c r="D56" s="72" t="s">
        <v>40</v>
      </c>
      <c r="E56" s="64" t="s">
        <v>31</v>
      </c>
      <c r="F56" s="65" t="s">
        <v>7</v>
      </c>
      <c r="G56" s="449"/>
      <c r="H56" s="445"/>
      <c r="I56" s="457">
        <f>IFERROR(H56/H76,0)</f>
        <v>0</v>
      </c>
      <c r="J56" s="464">
        <f>IFERROR(VLOOKUP(G56,appoggio!$B$15:$C$17,2,FALSE)*7.25,0)</f>
        <v>0</v>
      </c>
      <c r="K56" s="459"/>
      <c r="L56" s="451">
        <f>+J56*(1-K5)</f>
        <v>0</v>
      </c>
      <c r="M56" s="465">
        <f>+H56*L56</f>
        <v>0</v>
      </c>
      <c r="N56" s="465">
        <f>+M56*12</f>
        <v>0</v>
      </c>
      <c r="O56" s="465">
        <f>+M56*'Istruzioni per la compilazione'!$B$3</f>
        <v>0</v>
      </c>
      <c r="P56" s="78"/>
      <c r="Q56" s="78"/>
      <c r="R56" s="78"/>
      <c r="S56" s="78"/>
      <c r="T56" s="78"/>
      <c r="U56" s="131">
        <f>+IF($G$56=7,VLOOKUP(F56,appoggio!$A$2:$K$12,5,FALSE),IF($G$56=6,VLOOKUP(F56,appoggio!$A$2:$K$12,8,FALSE),IF($G$56=5,VLOOKUP(F56,appoggio!$A$2:$K$12,11,FALSE),0)))</f>
        <v>0</v>
      </c>
      <c r="V56" s="74">
        <f>+IF($G$56=7,VLOOKUP(F56,appoggio!$A$2:$K$12,4,FALSE),IF($G$56=6,VLOOKUP(F56,appoggio!$A$2:$K$12,7,FALSE),IF($G$56=5,VLOOKUP(F56,appoggio!$A$2:$K$12,10,FALSE),0)))</f>
        <v>0</v>
      </c>
      <c r="W56" s="132" t="str">
        <f t="shared" si="0"/>
        <v>resa mancante</v>
      </c>
      <c r="X56" s="132" t="str">
        <f>+IFERROR($H$56/P56*V56,"resa mancante")</f>
        <v>resa mancante</v>
      </c>
      <c r="Y56" s="132" t="str">
        <f>+IFERROR(W56*'Istruzioni per la compilazione'!$B$3,"resa mancante")</f>
        <v>resa mancante</v>
      </c>
      <c r="Z56" s="184" t="str">
        <f t="shared" si="2"/>
        <v>resa mancante</v>
      </c>
      <c r="AA56" s="185" t="str">
        <f t="shared" si="3"/>
        <v>resa mancante</v>
      </c>
    </row>
    <row r="57" spans="2:27" ht="14.4" customHeight="1" x14ac:dyDescent="0.3">
      <c r="B57" s="440"/>
      <c r="C57" s="52" t="s">
        <v>32</v>
      </c>
      <c r="D57" s="57" t="s">
        <v>41</v>
      </c>
      <c r="E57" s="54" t="s">
        <v>31</v>
      </c>
      <c r="F57" s="55" t="s">
        <v>19</v>
      </c>
      <c r="G57" s="447"/>
      <c r="H57" s="443"/>
      <c r="I57" s="455"/>
      <c r="J57" s="462"/>
      <c r="K57" s="459"/>
      <c r="L57" s="452"/>
      <c r="M57" s="466"/>
      <c r="N57" s="466"/>
      <c r="O57" s="466"/>
      <c r="P57" s="76"/>
      <c r="Q57" s="76"/>
      <c r="R57" s="76"/>
      <c r="S57" s="76"/>
      <c r="T57" s="76"/>
      <c r="U57" s="133">
        <f>+IF($G$56=7,VLOOKUP(F57,appoggio!$A$2:$K$12,5,FALSE),IF($G$56=6,VLOOKUP(F57,appoggio!$A$2:$K$12,8,FALSE),IF($G$56=5,VLOOKUP(F57,appoggio!$A$2:$K$12,11,FALSE),0)))</f>
        <v>0</v>
      </c>
      <c r="V57" s="56">
        <f>+IF($G$56=7,VLOOKUP(F57,appoggio!$A$2:$K$12,4,FALSE),IF($G$56=6,VLOOKUP(F57,appoggio!$A$2:$K$12,7,FALSE),IF($G$56=5,VLOOKUP(F57,appoggio!$A$2:$K$12,10,FALSE),0)))</f>
        <v>0</v>
      </c>
      <c r="W57" s="134" t="str">
        <f t="shared" si="0"/>
        <v>resa mancante</v>
      </c>
      <c r="X57" s="134" t="str">
        <f t="shared" ref="X57:X75" si="6">+IFERROR($H$56/P57*V57,"resa mancante")</f>
        <v>resa mancante</v>
      </c>
      <c r="Y57" s="134" t="str">
        <f>+IFERROR(W57*'Istruzioni per la compilazione'!$B$3,"resa mancante")</f>
        <v>resa mancante</v>
      </c>
      <c r="Z57" s="173" t="str">
        <f t="shared" si="2"/>
        <v>resa mancante</v>
      </c>
      <c r="AA57" s="174" t="str">
        <f t="shared" si="3"/>
        <v>resa mancante</v>
      </c>
    </row>
    <row r="58" spans="2:27" ht="21.45" x14ac:dyDescent="0.3">
      <c r="B58" s="440"/>
      <c r="C58" s="52" t="s">
        <v>32</v>
      </c>
      <c r="D58" s="57" t="s">
        <v>36</v>
      </c>
      <c r="E58" s="54" t="s">
        <v>31</v>
      </c>
      <c r="F58" s="55" t="s">
        <v>7</v>
      </c>
      <c r="G58" s="447"/>
      <c r="H58" s="443"/>
      <c r="I58" s="455"/>
      <c r="J58" s="462"/>
      <c r="K58" s="459"/>
      <c r="L58" s="452"/>
      <c r="M58" s="466"/>
      <c r="N58" s="466"/>
      <c r="O58" s="466"/>
      <c r="P58" s="76"/>
      <c r="Q58" s="76"/>
      <c r="R58" s="76"/>
      <c r="S58" s="76"/>
      <c r="T58" s="76"/>
      <c r="U58" s="133">
        <f>+IF($G$56=7,VLOOKUP(F58,appoggio!$A$2:$K$12,5,FALSE),IF($G$56=6,VLOOKUP(F58,appoggio!$A$2:$K$12,8,FALSE),IF($G$56=5,VLOOKUP(F58,appoggio!$A$2:$K$12,11,FALSE),0)))</f>
        <v>0</v>
      </c>
      <c r="V58" s="56">
        <f>+IF($G$56=7,VLOOKUP(F58,appoggio!$A$2:$K$12,4,FALSE),IF($G$56=6,VLOOKUP(F58,appoggio!$A$2:$K$12,7,FALSE),IF($G$56=5,VLOOKUP(F58,appoggio!$A$2:$K$12,10,FALSE),0)))</f>
        <v>0</v>
      </c>
      <c r="W58" s="134" t="str">
        <f t="shared" si="0"/>
        <v>resa mancante</v>
      </c>
      <c r="X58" s="134" t="str">
        <f t="shared" si="6"/>
        <v>resa mancante</v>
      </c>
      <c r="Y58" s="134" t="str">
        <f>+IFERROR(W58*'Istruzioni per la compilazione'!$B$3,"resa mancante")</f>
        <v>resa mancante</v>
      </c>
      <c r="Z58" s="173" t="str">
        <f t="shared" si="2"/>
        <v>resa mancante</v>
      </c>
      <c r="AA58" s="174" t="str">
        <f t="shared" si="3"/>
        <v>resa mancante</v>
      </c>
    </row>
    <row r="59" spans="2:27" ht="21.45" x14ac:dyDescent="0.3">
      <c r="B59" s="440"/>
      <c r="C59" s="52" t="s">
        <v>32</v>
      </c>
      <c r="D59" s="57" t="s">
        <v>42</v>
      </c>
      <c r="E59" s="54" t="s">
        <v>31</v>
      </c>
      <c r="F59" s="55" t="s">
        <v>7</v>
      </c>
      <c r="G59" s="447"/>
      <c r="H59" s="443"/>
      <c r="I59" s="455"/>
      <c r="J59" s="462"/>
      <c r="K59" s="459"/>
      <c r="L59" s="452"/>
      <c r="M59" s="466"/>
      <c r="N59" s="466"/>
      <c r="O59" s="466"/>
      <c r="P59" s="76"/>
      <c r="Q59" s="76"/>
      <c r="R59" s="76"/>
      <c r="S59" s="76"/>
      <c r="T59" s="76"/>
      <c r="U59" s="133">
        <f>+IF($G$56=7,VLOOKUP(F59,appoggio!$A$2:$K$12,5,FALSE),IF($G$56=6,VLOOKUP(F59,appoggio!$A$2:$K$12,8,FALSE),IF($G$56=5,VLOOKUP(F59,appoggio!$A$2:$K$12,11,FALSE),0)))</f>
        <v>0</v>
      </c>
      <c r="V59" s="56">
        <f>+IF($G$56=7,VLOOKUP(F59,appoggio!$A$2:$K$12,4,FALSE),IF($G$56=6,VLOOKUP(F59,appoggio!$A$2:$K$12,7,FALSE),IF($G$56=5,VLOOKUP(F59,appoggio!$A$2:$K$12,10,FALSE),0)))</f>
        <v>0</v>
      </c>
      <c r="W59" s="134" t="str">
        <f t="shared" si="0"/>
        <v>resa mancante</v>
      </c>
      <c r="X59" s="134" t="str">
        <f t="shared" si="6"/>
        <v>resa mancante</v>
      </c>
      <c r="Y59" s="134" t="str">
        <f>+IFERROR(W59*'Istruzioni per la compilazione'!$B$3,"resa mancante")</f>
        <v>resa mancante</v>
      </c>
      <c r="Z59" s="173" t="str">
        <f t="shared" si="2"/>
        <v>resa mancante</v>
      </c>
      <c r="AA59" s="174" t="str">
        <f t="shared" si="3"/>
        <v>resa mancante</v>
      </c>
    </row>
    <row r="60" spans="2:27" ht="21.45" x14ac:dyDescent="0.3">
      <c r="B60" s="440"/>
      <c r="C60" s="52" t="s">
        <v>32</v>
      </c>
      <c r="D60" s="57" t="s">
        <v>43</v>
      </c>
      <c r="E60" s="54" t="s">
        <v>31</v>
      </c>
      <c r="F60" s="55" t="s">
        <v>7</v>
      </c>
      <c r="G60" s="447"/>
      <c r="H60" s="443"/>
      <c r="I60" s="455"/>
      <c r="J60" s="462"/>
      <c r="K60" s="459"/>
      <c r="L60" s="452"/>
      <c r="M60" s="466"/>
      <c r="N60" s="466"/>
      <c r="O60" s="466"/>
      <c r="P60" s="76"/>
      <c r="Q60" s="76"/>
      <c r="R60" s="76"/>
      <c r="S60" s="76"/>
      <c r="T60" s="76"/>
      <c r="U60" s="133">
        <f>+IF($G$56=7,VLOOKUP(F60,appoggio!$A$2:$K$12,5,FALSE),IF($G$56=6,VLOOKUP(F60,appoggio!$A$2:$K$12,8,FALSE),IF($G$56=5,VLOOKUP(F60,appoggio!$A$2:$K$12,11,FALSE),0)))</f>
        <v>0</v>
      </c>
      <c r="V60" s="56">
        <f>+IF($G$56=7,VLOOKUP(F60,appoggio!$A$2:$K$12,4,FALSE),IF($G$56=6,VLOOKUP(F60,appoggio!$A$2:$K$12,7,FALSE),IF($G$56=5,VLOOKUP(F60,appoggio!$A$2:$K$12,10,FALSE),0)))</f>
        <v>0</v>
      </c>
      <c r="W60" s="134" t="str">
        <f t="shared" si="0"/>
        <v>resa mancante</v>
      </c>
      <c r="X60" s="134" t="str">
        <f t="shared" si="6"/>
        <v>resa mancante</v>
      </c>
      <c r="Y60" s="134" t="str">
        <f>+IFERROR(W60*'Istruzioni per la compilazione'!$B$3,"resa mancante")</f>
        <v>resa mancante</v>
      </c>
      <c r="Z60" s="173" t="str">
        <f t="shared" si="2"/>
        <v>resa mancante</v>
      </c>
      <c r="AA60" s="174" t="str">
        <f t="shared" si="3"/>
        <v>resa mancante</v>
      </c>
    </row>
    <row r="61" spans="2:27" ht="32.15" x14ac:dyDescent="0.3">
      <c r="B61" s="440"/>
      <c r="C61" s="52" t="s">
        <v>32</v>
      </c>
      <c r="D61" s="57" t="s">
        <v>51</v>
      </c>
      <c r="E61" s="54" t="s">
        <v>31</v>
      </c>
      <c r="F61" s="55" t="s">
        <v>7</v>
      </c>
      <c r="G61" s="447"/>
      <c r="H61" s="443"/>
      <c r="I61" s="455"/>
      <c r="J61" s="462"/>
      <c r="K61" s="459"/>
      <c r="L61" s="452"/>
      <c r="M61" s="466"/>
      <c r="N61" s="466"/>
      <c r="O61" s="466"/>
      <c r="P61" s="76"/>
      <c r="Q61" s="76"/>
      <c r="R61" s="76"/>
      <c r="S61" s="76"/>
      <c r="T61" s="76"/>
      <c r="U61" s="133">
        <f>+IF($G$56=7,VLOOKUP(F61,appoggio!$A$2:$K$12,5,FALSE),IF($G$56=6,VLOOKUP(F61,appoggio!$A$2:$K$12,8,FALSE),IF($G$56=5,VLOOKUP(F61,appoggio!$A$2:$K$12,11,FALSE),0)))</f>
        <v>0</v>
      </c>
      <c r="V61" s="56">
        <f>+IF($G$56=7,VLOOKUP(F61,appoggio!$A$2:$K$12,4,FALSE),IF($G$56=6,VLOOKUP(F61,appoggio!$A$2:$K$12,7,FALSE),IF($G$56=5,VLOOKUP(F61,appoggio!$A$2:$K$12,10,FALSE),0)))</f>
        <v>0</v>
      </c>
      <c r="W61" s="134" t="str">
        <f t="shared" si="0"/>
        <v>resa mancante</v>
      </c>
      <c r="X61" s="134" t="str">
        <f t="shared" si="6"/>
        <v>resa mancante</v>
      </c>
      <c r="Y61" s="134" t="str">
        <f>+IFERROR(W61*'Istruzioni per la compilazione'!$B$3,"resa mancante")</f>
        <v>resa mancante</v>
      </c>
      <c r="Z61" s="173" t="str">
        <f t="shared" si="2"/>
        <v>resa mancante</v>
      </c>
      <c r="AA61" s="174" t="str">
        <f t="shared" si="3"/>
        <v>resa mancante</v>
      </c>
    </row>
    <row r="62" spans="2:27" ht="14.4" customHeight="1" x14ac:dyDescent="0.3">
      <c r="B62" s="440"/>
      <c r="C62" s="52" t="s">
        <v>32</v>
      </c>
      <c r="D62" s="57" t="s">
        <v>6</v>
      </c>
      <c r="E62" s="54" t="s">
        <v>31</v>
      </c>
      <c r="F62" s="55" t="s">
        <v>7</v>
      </c>
      <c r="G62" s="447"/>
      <c r="H62" s="443"/>
      <c r="I62" s="455"/>
      <c r="J62" s="462"/>
      <c r="K62" s="459"/>
      <c r="L62" s="452"/>
      <c r="M62" s="466"/>
      <c r="N62" s="466"/>
      <c r="O62" s="466"/>
      <c r="P62" s="76"/>
      <c r="Q62" s="76"/>
      <c r="R62" s="76"/>
      <c r="S62" s="76"/>
      <c r="T62" s="76"/>
      <c r="U62" s="133">
        <f>+IF($G$56=7,VLOOKUP(F62,appoggio!$A$2:$K$12,5,FALSE),IF($G$56=6,VLOOKUP(F62,appoggio!$A$2:$K$12,8,FALSE),IF($G$56=5,VLOOKUP(F62,appoggio!$A$2:$K$12,11,FALSE),0)))</f>
        <v>0</v>
      </c>
      <c r="V62" s="56">
        <f>+IF($G$56=7,VLOOKUP(F62,appoggio!$A$2:$K$12,4,FALSE),IF($G$56=6,VLOOKUP(F62,appoggio!$A$2:$K$12,7,FALSE),IF($G$56=5,VLOOKUP(F62,appoggio!$A$2:$K$12,10,FALSE),0)))</f>
        <v>0</v>
      </c>
      <c r="W62" s="134" t="str">
        <f t="shared" si="0"/>
        <v>resa mancante</v>
      </c>
      <c r="X62" s="134" t="str">
        <f t="shared" si="6"/>
        <v>resa mancante</v>
      </c>
      <c r="Y62" s="134" t="str">
        <f>+IFERROR(W62*'Istruzioni per la compilazione'!$B$3,"resa mancante")</f>
        <v>resa mancante</v>
      </c>
      <c r="Z62" s="173" t="str">
        <f t="shared" si="2"/>
        <v>resa mancante</v>
      </c>
      <c r="AA62" s="174" t="str">
        <f t="shared" si="3"/>
        <v>resa mancante</v>
      </c>
    </row>
    <row r="63" spans="2:27" ht="32.15" x14ac:dyDescent="0.3">
      <c r="B63" s="440"/>
      <c r="C63" s="52" t="s">
        <v>32</v>
      </c>
      <c r="D63" s="57" t="s">
        <v>44</v>
      </c>
      <c r="E63" s="54" t="s">
        <v>31</v>
      </c>
      <c r="F63" s="55" t="s">
        <v>7</v>
      </c>
      <c r="G63" s="447"/>
      <c r="H63" s="443"/>
      <c r="I63" s="455"/>
      <c r="J63" s="462"/>
      <c r="K63" s="459"/>
      <c r="L63" s="452"/>
      <c r="M63" s="466"/>
      <c r="N63" s="466"/>
      <c r="O63" s="466"/>
      <c r="P63" s="76"/>
      <c r="Q63" s="76"/>
      <c r="R63" s="76"/>
      <c r="S63" s="76"/>
      <c r="T63" s="76"/>
      <c r="U63" s="133">
        <f>+IF($G$56=7,VLOOKUP(F63,appoggio!$A$2:$K$12,5,FALSE),IF($G$56=6,VLOOKUP(F63,appoggio!$A$2:$K$12,8,FALSE),IF($G$56=5,VLOOKUP(F63,appoggio!$A$2:$K$12,11,FALSE),0)))</f>
        <v>0</v>
      </c>
      <c r="V63" s="56">
        <f>+IF($G$56=7,VLOOKUP(F63,appoggio!$A$2:$K$12,4,FALSE),IF($G$56=6,VLOOKUP(F63,appoggio!$A$2:$K$12,7,FALSE),IF($G$56=5,VLOOKUP(F63,appoggio!$A$2:$K$12,10,FALSE),0)))</f>
        <v>0</v>
      </c>
      <c r="W63" s="134" t="str">
        <f t="shared" si="0"/>
        <v>resa mancante</v>
      </c>
      <c r="X63" s="134" t="str">
        <f t="shared" si="6"/>
        <v>resa mancante</v>
      </c>
      <c r="Y63" s="134" t="str">
        <f>+IFERROR(W63*'Istruzioni per la compilazione'!$B$3,"resa mancante")</f>
        <v>resa mancante</v>
      </c>
      <c r="Z63" s="173" t="str">
        <f t="shared" si="2"/>
        <v>resa mancante</v>
      </c>
      <c r="AA63" s="174" t="str">
        <f t="shared" si="3"/>
        <v>resa mancante</v>
      </c>
    </row>
    <row r="64" spans="2:27" ht="14.4" customHeight="1" x14ac:dyDescent="0.3">
      <c r="B64" s="440"/>
      <c r="C64" s="52" t="s">
        <v>32</v>
      </c>
      <c r="D64" s="57" t="s">
        <v>37</v>
      </c>
      <c r="E64" s="54" t="s">
        <v>31</v>
      </c>
      <c r="F64" s="55" t="s">
        <v>45</v>
      </c>
      <c r="G64" s="447"/>
      <c r="H64" s="443"/>
      <c r="I64" s="455"/>
      <c r="J64" s="462"/>
      <c r="K64" s="459"/>
      <c r="L64" s="452"/>
      <c r="M64" s="466"/>
      <c r="N64" s="466"/>
      <c r="O64" s="466"/>
      <c r="P64" s="76"/>
      <c r="Q64" s="76"/>
      <c r="R64" s="76"/>
      <c r="S64" s="76"/>
      <c r="T64" s="76"/>
      <c r="U64" s="133">
        <f>+IF($G$56=7,VLOOKUP(F64,appoggio!$A$2:$K$12,5,FALSE),IF($G$56=6,VLOOKUP(F64,appoggio!$A$2:$K$12,8,FALSE),IF($G$56=5,VLOOKUP(F64,appoggio!$A$2:$K$12,11,FALSE),0)))</f>
        <v>0</v>
      </c>
      <c r="V64" s="56">
        <f>+IF($G$56=7,VLOOKUP(F64,appoggio!$A$2:$K$12,4,FALSE),IF($G$56=6,VLOOKUP(F64,appoggio!$A$2:$K$12,7,FALSE),IF($G$56=5,VLOOKUP(F64,appoggio!$A$2:$K$12,10,FALSE),0)))</f>
        <v>0</v>
      </c>
      <c r="W64" s="134" t="str">
        <f t="shared" si="0"/>
        <v>resa mancante</v>
      </c>
      <c r="X64" s="134" t="str">
        <f t="shared" si="6"/>
        <v>resa mancante</v>
      </c>
      <c r="Y64" s="134" t="str">
        <f>+IFERROR(W64*'Istruzioni per la compilazione'!$B$3,"resa mancante")</f>
        <v>resa mancante</v>
      </c>
      <c r="Z64" s="173" t="str">
        <f t="shared" si="2"/>
        <v>resa mancante</v>
      </c>
      <c r="AA64" s="174" t="str">
        <f t="shared" si="3"/>
        <v>resa mancante</v>
      </c>
    </row>
    <row r="65" spans="2:27" ht="14.4" customHeight="1" x14ac:dyDescent="0.3">
      <c r="B65" s="440"/>
      <c r="C65" s="52" t="s">
        <v>32</v>
      </c>
      <c r="D65" s="57" t="s">
        <v>18</v>
      </c>
      <c r="E65" s="54" t="s">
        <v>31</v>
      </c>
      <c r="F65" s="55" t="s">
        <v>21</v>
      </c>
      <c r="G65" s="447"/>
      <c r="H65" s="443"/>
      <c r="I65" s="455"/>
      <c r="J65" s="462"/>
      <c r="K65" s="459"/>
      <c r="L65" s="452"/>
      <c r="M65" s="466"/>
      <c r="N65" s="466"/>
      <c r="O65" s="466"/>
      <c r="P65" s="76"/>
      <c r="Q65" s="76"/>
      <c r="R65" s="76"/>
      <c r="S65" s="76"/>
      <c r="T65" s="76"/>
      <c r="U65" s="133">
        <f>+IF($G$56=7,VLOOKUP(F65,appoggio!$A$2:$K$12,5,FALSE),IF($G$56=6,VLOOKUP(F65,appoggio!$A$2:$K$12,8,FALSE),IF($G$56=5,VLOOKUP(F65,appoggio!$A$2:$K$12,11,FALSE),0)))</f>
        <v>0</v>
      </c>
      <c r="V65" s="56">
        <f>+IF($G$56=7,VLOOKUP(F65,appoggio!$A$2:$K$12,4,FALSE),IF($G$56=6,VLOOKUP(F65,appoggio!$A$2:$K$12,7,FALSE),IF($G$56=5,VLOOKUP(F65,appoggio!$A$2:$K$12,10,FALSE),0)))</f>
        <v>0</v>
      </c>
      <c r="W65" s="134" t="str">
        <f t="shared" si="0"/>
        <v>resa mancante</v>
      </c>
      <c r="X65" s="134" t="str">
        <f t="shared" si="6"/>
        <v>resa mancante</v>
      </c>
      <c r="Y65" s="134" t="str">
        <f>+IFERROR(W65*'Istruzioni per la compilazione'!$B$3,"resa mancante")</f>
        <v>resa mancante</v>
      </c>
      <c r="Z65" s="173" t="str">
        <f t="shared" si="2"/>
        <v>resa mancante</v>
      </c>
      <c r="AA65" s="174" t="str">
        <f t="shared" si="3"/>
        <v>resa mancante</v>
      </c>
    </row>
    <row r="66" spans="2:27" ht="14.4" customHeight="1" x14ac:dyDescent="0.3">
      <c r="B66" s="440"/>
      <c r="C66" s="52" t="s">
        <v>32</v>
      </c>
      <c r="D66" s="57" t="s">
        <v>25</v>
      </c>
      <c r="E66" s="54" t="s">
        <v>31</v>
      </c>
      <c r="F66" s="55" t="s">
        <v>26</v>
      </c>
      <c r="G66" s="447"/>
      <c r="H66" s="443"/>
      <c r="I66" s="455"/>
      <c r="J66" s="462"/>
      <c r="K66" s="459"/>
      <c r="L66" s="452"/>
      <c r="M66" s="466"/>
      <c r="N66" s="466"/>
      <c r="O66" s="466"/>
      <c r="P66" s="76"/>
      <c r="Q66" s="76"/>
      <c r="R66" s="76"/>
      <c r="S66" s="76"/>
      <c r="T66" s="76"/>
      <c r="U66" s="133">
        <f>+IF($G$56=7,VLOOKUP(F66,appoggio!$A$2:$K$12,5,FALSE),IF($G$56=6,VLOOKUP(F66,appoggio!$A$2:$K$12,8,FALSE),IF($G$56=5,VLOOKUP(F66,appoggio!$A$2:$K$12,11,FALSE),0)))</f>
        <v>0</v>
      </c>
      <c r="V66" s="56">
        <f>+IF($G$56=7,VLOOKUP(F66,appoggio!$A$2:$K$12,4,FALSE),IF($G$56=6,VLOOKUP(F66,appoggio!$A$2:$K$12,7,FALSE),IF($G$56=5,VLOOKUP(F66,appoggio!$A$2:$K$12,10,FALSE),0)))</f>
        <v>0</v>
      </c>
      <c r="W66" s="134" t="str">
        <f t="shared" si="0"/>
        <v>resa mancante</v>
      </c>
      <c r="X66" s="134" t="str">
        <f t="shared" si="6"/>
        <v>resa mancante</v>
      </c>
      <c r="Y66" s="134" t="str">
        <f>+IFERROR(W66*'Istruzioni per la compilazione'!$B$3,"resa mancante")</f>
        <v>resa mancante</v>
      </c>
      <c r="Z66" s="173" t="str">
        <f t="shared" si="2"/>
        <v>resa mancante</v>
      </c>
      <c r="AA66" s="174" t="str">
        <f t="shared" si="3"/>
        <v>resa mancante</v>
      </c>
    </row>
    <row r="67" spans="2:27" ht="21.45" x14ac:dyDescent="0.3">
      <c r="B67" s="440"/>
      <c r="C67" s="52" t="s">
        <v>32</v>
      </c>
      <c r="D67" s="57" t="s">
        <v>14</v>
      </c>
      <c r="E67" s="54" t="s">
        <v>31</v>
      </c>
      <c r="F67" s="55" t="s">
        <v>26</v>
      </c>
      <c r="G67" s="447"/>
      <c r="H67" s="443"/>
      <c r="I67" s="455"/>
      <c r="J67" s="462"/>
      <c r="K67" s="459"/>
      <c r="L67" s="452"/>
      <c r="M67" s="466"/>
      <c r="N67" s="466"/>
      <c r="O67" s="466"/>
      <c r="P67" s="76"/>
      <c r="Q67" s="76"/>
      <c r="R67" s="76"/>
      <c r="S67" s="76"/>
      <c r="T67" s="76"/>
      <c r="U67" s="133">
        <f>+IF($G$56=7,VLOOKUP(F67,appoggio!$A$2:$K$12,5,FALSE),IF($G$56=6,VLOOKUP(F67,appoggio!$A$2:$K$12,8,FALSE),IF($G$56=5,VLOOKUP(F67,appoggio!$A$2:$K$12,11,FALSE),0)))</f>
        <v>0</v>
      </c>
      <c r="V67" s="56">
        <f>+IF($G$56=7,VLOOKUP(F67,appoggio!$A$2:$K$12,4,FALSE),IF($G$56=6,VLOOKUP(F67,appoggio!$A$2:$K$12,7,FALSE),IF($G$56=5,VLOOKUP(F67,appoggio!$A$2:$K$12,10,FALSE),0)))</f>
        <v>0</v>
      </c>
      <c r="W67" s="134" t="str">
        <f t="shared" si="0"/>
        <v>resa mancante</v>
      </c>
      <c r="X67" s="134" t="str">
        <f t="shared" si="6"/>
        <v>resa mancante</v>
      </c>
      <c r="Y67" s="134" t="str">
        <f>+IFERROR(W67*'Istruzioni per la compilazione'!$B$3,"resa mancante")</f>
        <v>resa mancante</v>
      </c>
      <c r="Z67" s="173" t="str">
        <f t="shared" si="2"/>
        <v>resa mancante</v>
      </c>
      <c r="AA67" s="174" t="str">
        <f t="shared" si="3"/>
        <v>resa mancante</v>
      </c>
    </row>
    <row r="68" spans="2:27" ht="14.4" customHeight="1" x14ac:dyDescent="0.3">
      <c r="B68" s="440"/>
      <c r="C68" s="52" t="s">
        <v>32</v>
      </c>
      <c r="D68" s="57" t="s">
        <v>46</v>
      </c>
      <c r="E68" s="54" t="s">
        <v>31</v>
      </c>
      <c r="F68" s="55" t="s">
        <v>26</v>
      </c>
      <c r="G68" s="447"/>
      <c r="H68" s="443"/>
      <c r="I68" s="455"/>
      <c r="J68" s="462"/>
      <c r="K68" s="459"/>
      <c r="L68" s="452"/>
      <c r="M68" s="466"/>
      <c r="N68" s="466"/>
      <c r="O68" s="466"/>
      <c r="P68" s="76"/>
      <c r="Q68" s="76"/>
      <c r="R68" s="76"/>
      <c r="S68" s="76"/>
      <c r="T68" s="76"/>
      <c r="U68" s="133">
        <f>+IF($G$56=7,VLOOKUP(F68,appoggio!$A$2:$K$12,5,FALSE),IF($G$56=6,VLOOKUP(F68,appoggio!$A$2:$K$12,8,FALSE),IF($G$56=5,VLOOKUP(F68,appoggio!$A$2:$K$12,11,FALSE),0)))</f>
        <v>0</v>
      </c>
      <c r="V68" s="56">
        <f>+IF($G$56=7,VLOOKUP(F68,appoggio!$A$2:$K$12,4,FALSE),IF($G$56=6,VLOOKUP(F68,appoggio!$A$2:$K$12,7,FALSE),IF($G$56=5,VLOOKUP(F68,appoggio!$A$2:$K$12,10,FALSE),0)))</f>
        <v>0</v>
      </c>
      <c r="W68" s="134" t="str">
        <f t="shared" si="0"/>
        <v>resa mancante</v>
      </c>
      <c r="X68" s="134" t="str">
        <f t="shared" si="6"/>
        <v>resa mancante</v>
      </c>
      <c r="Y68" s="134" t="str">
        <f>+IFERROR(W68*'Istruzioni per la compilazione'!$B$3,"resa mancante")</f>
        <v>resa mancante</v>
      </c>
      <c r="Z68" s="173" t="str">
        <f t="shared" si="2"/>
        <v>resa mancante</v>
      </c>
      <c r="AA68" s="174" t="str">
        <f t="shared" si="3"/>
        <v>resa mancante</v>
      </c>
    </row>
    <row r="69" spans="2:27" ht="14.4" customHeight="1" x14ac:dyDescent="0.3">
      <c r="B69" s="440"/>
      <c r="C69" s="52" t="s">
        <v>32</v>
      </c>
      <c r="D69" s="57" t="s">
        <v>47</v>
      </c>
      <c r="E69" s="54" t="s">
        <v>31</v>
      </c>
      <c r="F69" s="55" t="s">
        <v>26</v>
      </c>
      <c r="G69" s="447"/>
      <c r="H69" s="443"/>
      <c r="I69" s="455"/>
      <c r="J69" s="462"/>
      <c r="K69" s="459"/>
      <c r="L69" s="452"/>
      <c r="M69" s="466"/>
      <c r="N69" s="466"/>
      <c r="O69" s="466"/>
      <c r="P69" s="76"/>
      <c r="Q69" s="76"/>
      <c r="R69" s="76"/>
      <c r="S69" s="76"/>
      <c r="T69" s="76"/>
      <c r="U69" s="133">
        <f>+IF($G$56=7,VLOOKUP(F69,appoggio!$A$2:$K$12,5,FALSE),IF($G$56=6,VLOOKUP(F69,appoggio!$A$2:$K$12,8,FALSE),IF($G$56=5,VLOOKUP(F69,appoggio!$A$2:$K$12,11,FALSE),0)))</f>
        <v>0</v>
      </c>
      <c r="V69" s="56">
        <f>+IF($G$56=7,VLOOKUP(F69,appoggio!$A$2:$K$12,4,FALSE),IF($G$56=6,VLOOKUP(F69,appoggio!$A$2:$K$12,7,FALSE),IF($G$56=5,VLOOKUP(F69,appoggio!$A$2:$K$12,10,FALSE),0)))</f>
        <v>0</v>
      </c>
      <c r="W69" s="134" t="str">
        <f t="shared" si="0"/>
        <v>resa mancante</v>
      </c>
      <c r="X69" s="134" t="str">
        <f t="shared" si="6"/>
        <v>resa mancante</v>
      </c>
      <c r="Y69" s="134" t="str">
        <f>+IFERROR(W69*'Istruzioni per la compilazione'!$B$3,"resa mancante")</f>
        <v>resa mancante</v>
      </c>
      <c r="Z69" s="173" t="str">
        <f t="shared" si="2"/>
        <v>resa mancante</v>
      </c>
      <c r="AA69" s="174" t="str">
        <f t="shared" si="3"/>
        <v>resa mancante</v>
      </c>
    </row>
    <row r="70" spans="2:27" ht="32.15" x14ac:dyDescent="0.3">
      <c r="B70" s="440"/>
      <c r="C70" s="52" t="s">
        <v>32</v>
      </c>
      <c r="D70" s="57" t="s">
        <v>23</v>
      </c>
      <c r="E70" s="54" t="s">
        <v>31</v>
      </c>
      <c r="F70" s="55" t="s">
        <v>26</v>
      </c>
      <c r="G70" s="447"/>
      <c r="H70" s="443"/>
      <c r="I70" s="455"/>
      <c r="J70" s="462"/>
      <c r="K70" s="459"/>
      <c r="L70" s="452"/>
      <c r="M70" s="466"/>
      <c r="N70" s="466"/>
      <c r="O70" s="466"/>
      <c r="P70" s="76"/>
      <c r="Q70" s="76"/>
      <c r="R70" s="76"/>
      <c r="S70" s="76"/>
      <c r="T70" s="76"/>
      <c r="U70" s="133">
        <f>+IF($G$56=7,VLOOKUP(F70,appoggio!$A$2:$K$12,5,FALSE),IF($G$56=6,VLOOKUP(F70,appoggio!$A$2:$K$12,8,FALSE),IF($G$56=5,VLOOKUP(F70,appoggio!$A$2:$K$12,11,FALSE),0)))</f>
        <v>0</v>
      </c>
      <c r="V70" s="56">
        <f>+IF($G$56=7,VLOOKUP(F70,appoggio!$A$2:$K$12,4,FALSE),IF($G$56=6,VLOOKUP(F70,appoggio!$A$2:$K$12,7,FALSE),IF($G$56=5,VLOOKUP(F70,appoggio!$A$2:$K$12,10,FALSE),0)))</f>
        <v>0</v>
      </c>
      <c r="W70" s="134" t="str">
        <f t="shared" ref="W70:W75" si="7">IFERROR(X70/12,"resa mancante")</f>
        <v>resa mancante</v>
      </c>
      <c r="X70" s="134" t="str">
        <f t="shared" si="6"/>
        <v>resa mancante</v>
      </c>
      <c r="Y70" s="134" t="str">
        <f>+IFERROR(W70*'Istruzioni per la compilazione'!$B$3,"resa mancante")</f>
        <v>resa mancante</v>
      </c>
      <c r="Z70" s="173" t="str">
        <f t="shared" ref="Z70:Z75" si="8">+IFERROR(X70*T70,"resa mancante")</f>
        <v>resa mancante</v>
      </c>
      <c r="AA70" s="174" t="str">
        <f t="shared" ref="AA70:AA75" si="9">+IFERROR(Y70*T70,"resa mancante")</f>
        <v>resa mancante</v>
      </c>
    </row>
    <row r="71" spans="2:27" ht="21.45" x14ac:dyDescent="0.3">
      <c r="B71" s="440"/>
      <c r="C71" s="52" t="s">
        <v>32</v>
      </c>
      <c r="D71" s="57" t="s">
        <v>20</v>
      </c>
      <c r="E71" s="54" t="s">
        <v>31</v>
      </c>
      <c r="F71" s="55" t="s">
        <v>26</v>
      </c>
      <c r="G71" s="447"/>
      <c r="H71" s="443"/>
      <c r="I71" s="455"/>
      <c r="J71" s="462"/>
      <c r="K71" s="459"/>
      <c r="L71" s="452"/>
      <c r="M71" s="466"/>
      <c r="N71" s="466"/>
      <c r="O71" s="466"/>
      <c r="P71" s="76"/>
      <c r="Q71" s="76"/>
      <c r="R71" s="76"/>
      <c r="S71" s="76"/>
      <c r="T71" s="76"/>
      <c r="U71" s="133">
        <f>+IF($G$56=7,VLOOKUP(F71,appoggio!$A$2:$K$12,5,FALSE),IF($G$56=6,VLOOKUP(F71,appoggio!$A$2:$K$12,8,FALSE),IF($G$56=5,VLOOKUP(F71,appoggio!$A$2:$K$12,11,FALSE),0)))</f>
        <v>0</v>
      </c>
      <c r="V71" s="56">
        <f>+IF($G$56=7,VLOOKUP(F71,appoggio!$A$2:$K$12,4,FALSE),IF($G$56=6,VLOOKUP(F71,appoggio!$A$2:$K$12,7,FALSE),IF($G$56=5,VLOOKUP(F71,appoggio!$A$2:$K$12,10,FALSE),0)))</f>
        <v>0</v>
      </c>
      <c r="W71" s="134" t="str">
        <f t="shared" si="7"/>
        <v>resa mancante</v>
      </c>
      <c r="X71" s="134" t="str">
        <f t="shared" si="6"/>
        <v>resa mancante</v>
      </c>
      <c r="Y71" s="134" t="str">
        <f>+IFERROR(W71*'Istruzioni per la compilazione'!$B$3,"resa mancante")</f>
        <v>resa mancante</v>
      </c>
      <c r="Z71" s="173" t="str">
        <f t="shared" si="8"/>
        <v>resa mancante</v>
      </c>
      <c r="AA71" s="174" t="str">
        <f t="shared" si="9"/>
        <v>resa mancante</v>
      </c>
    </row>
    <row r="72" spans="2:27" ht="32.15" x14ac:dyDescent="0.3">
      <c r="B72" s="440"/>
      <c r="C72" s="52" t="s">
        <v>32</v>
      </c>
      <c r="D72" s="57" t="s">
        <v>48</v>
      </c>
      <c r="E72" s="54" t="s">
        <v>31</v>
      </c>
      <c r="F72" s="55" t="s">
        <v>26</v>
      </c>
      <c r="G72" s="447"/>
      <c r="H72" s="443"/>
      <c r="I72" s="455"/>
      <c r="J72" s="462"/>
      <c r="K72" s="459"/>
      <c r="L72" s="452"/>
      <c r="M72" s="466"/>
      <c r="N72" s="466"/>
      <c r="O72" s="466"/>
      <c r="P72" s="76"/>
      <c r="Q72" s="76"/>
      <c r="R72" s="76"/>
      <c r="S72" s="76"/>
      <c r="T72" s="76"/>
      <c r="U72" s="133">
        <f>+IF($G$56=7,VLOOKUP(F72,appoggio!$A$2:$K$12,5,FALSE),IF($G$56=6,VLOOKUP(F72,appoggio!$A$2:$K$12,8,FALSE),IF($G$56=5,VLOOKUP(F72,appoggio!$A$2:$K$12,11,FALSE),0)))</f>
        <v>0</v>
      </c>
      <c r="V72" s="56">
        <f>+IF($G$56=7,VLOOKUP(F72,appoggio!$A$2:$K$12,4,FALSE),IF($G$56=6,VLOOKUP(F72,appoggio!$A$2:$K$12,7,FALSE),IF($G$56=5,VLOOKUP(F72,appoggio!$A$2:$K$12,10,FALSE),0)))</f>
        <v>0</v>
      </c>
      <c r="W72" s="134" t="str">
        <f t="shared" si="7"/>
        <v>resa mancante</v>
      </c>
      <c r="X72" s="134" t="str">
        <f t="shared" si="6"/>
        <v>resa mancante</v>
      </c>
      <c r="Y72" s="134" t="str">
        <f>+IFERROR(W72*'Istruzioni per la compilazione'!$B$3,"resa mancante")</f>
        <v>resa mancante</v>
      </c>
      <c r="Z72" s="173" t="str">
        <f t="shared" si="8"/>
        <v>resa mancante</v>
      </c>
      <c r="AA72" s="174" t="str">
        <f t="shared" si="9"/>
        <v>resa mancante</v>
      </c>
    </row>
    <row r="73" spans="2:27" ht="21.45" x14ac:dyDescent="0.3">
      <c r="B73" s="440"/>
      <c r="C73" s="52" t="s">
        <v>32</v>
      </c>
      <c r="D73" s="57" t="s">
        <v>49</v>
      </c>
      <c r="E73" s="54" t="s">
        <v>31</v>
      </c>
      <c r="F73" s="55" t="s">
        <v>39</v>
      </c>
      <c r="G73" s="447"/>
      <c r="H73" s="443"/>
      <c r="I73" s="455"/>
      <c r="J73" s="462"/>
      <c r="K73" s="459"/>
      <c r="L73" s="452"/>
      <c r="M73" s="466"/>
      <c r="N73" s="466"/>
      <c r="O73" s="466"/>
      <c r="P73" s="76"/>
      <c r="Q73" s="76"/>
      <c r="R73" s="76"/>
      <c r="S73" s="76"/>
      <c r="T73" s="76"/>
      <c r="U73" s="133">
        <f>+IF($G$56=7,VLOOKUP(F73,appoggio!$A$2:$K$12,5,FALSE),IF($G$56=6,VLOOKUP(F73,appoggio!$A$2:$K$12,8,FALSE),IF($G$56=5,VLOOKUP(F73,appoggio!$A$2:$K$12,11,FALSE),0)))</f>
        <v>0</v>
      </c>
      <c r="V73" s="56">
        <f>+IF($G$56=7,VLOOKUP(F73,appoggio!$A$2:$K$12,4,FALSE),IF($G$56=6,VLOOKUP(F73,appoggio!$A$2:$K$12,7,FALSE),IF($G$56=5,VLOOKUP(F73,appoggio!$A$2:$K$12,10,FALSE),0)))</f>
        <v>0</v>
      </c>
      <c r="W73" s="134" t="str">
        <f t="shared" si="7"/>
        <v>resa mancante</v>
      </c>
      <c r="X73" s="134" t="str">
        <f t="shared" si="6"/>
        <v>resa mancante</v>
      </c>
      <c r="Y73" s="134" t="str">
        <f>+IFERROR(W73*'Istruzioni per la compilazione'!$B$3,"resa mancante")</f>
        <v>resa mancante</v>
      </c>
      <c r="Z73" s="173" t="str">
        <f t="shared" si="8"/>
        <v>resa mancante</v>
      </c>
      <c r="AA73" s="174" t="str">
        <f t="shared" si="9"/>
        <v>resa mancante</v>
      </c>
    </row>
    <row r="74" spans="2:27" ht="21.45" x14ac:dyDescent="0.3">
      <c r="B74" s="440"/>
      <c r="C74" s="52" t="s">
        <v>32</v>
      </c>
      <c r="D74" s="57" t="s">
        <v>38</v>
      </c>
      <c r="E74" s="54" t="s">
        <v>31</v>
      </c>
      <c r="F74" s="55" t="s">
        <v>39</v>
      </c>
      <c r="G74" s="447"/>
      <c r="H74" s="443"/>
      <c r="I74" s="455"/>
      <c r="J74" s="462"/>
      <c r="K74" s="459"/>
      <c r="L74" s="452"/>
      <c r="M74" s="466"/>
      <c r="N74" s="466"/>
      <c r="O74" s="466"/>
      <c r="P74" s="76"/>
      <c r="Q74" s="76"/>
      <c r="R74" s="76"/>
      <c r="S74" s="76"/>
      <c r="T74" s="76"/>
      <c r="U74" s="133">
        <f>+IF($G$56=7,VLOOKUP(F74,appoggio!$A$2:$K$12,5,FALSE),IF($G$56=6,VLOOKUP(F74,appoggio!$A$2:$K$12,8,FALSE),IF($G$56=5,VLOOKUP(F74,appoggio!$A$2:$K$12,11,FALSE),0)))</f>
        <v>0</v>
      </c>
      <c r="V74" s="56">
        <f>+IF($G$56=7,VLOOKUP(F74,appoggio!$A$2:$K$12,4,FALSE),IF($G$56=6,VLOOKUP(F74,appoggio!$A$2:$K$12,7,FALSE),IF($G$56=5,VLOOKUP(F74,appoggio!$A$2:$K$12,10,FALSE),0)))</f>
        <v>0</v>
      </c>
      <c r="W74" s="134" t="str">
        <f t="shared" si="7"/>
        <v>resa mancante</v>
      </c>
      <c r="X74" s="134" t="str">
        <f t="shared" si="6"/>
        <v>resa mancante</v>
      </c>
      <c r="Y74" s="134" t="str">
        <f>+IFERROR(W74*'Istruzioni per la compilazione'!$B$3,"resa mancante")</f>
        <v>resa mancante</v>
      </c>
      <c r="Z74" s="173" t="str">
        <f t="shared" si="8"/>
        <v>resa mancante</v>
      </c>
      <c r="AA74" s="174" t="str">
        <f t="shared" si="9"/>
        <v>resa mancante</v>
      </c>
    </row>
    <row r="75" spans="2:27" ht="21.9" thickBot="1" x14ac:dyDescent="0.35">
      <c r="B75" s="441"/>
      <c r="C75" s="66" t="s">
        <v>32</v>
      </c>
      <c r="D75" s="73" t="s">
        <v>516</v>
      </c>
      <c r="E75" s="68" t="s">
        <v>31</v>
      </c>
      <c r="F75" s="69" t="s">
        <v>50</v>
      </c>
      <c r="G75" s="448"/>
      <c r="H75" s="444"/>
      <c r="I75" s="456"/>
      <c r="J75" s="463"/>
      <c r="K75" s="460"/>
      <c r="L75" s="453"/>
      <c r="M75" s="467"/>
      <c r="N75" s="467"/>
      <c r="O75" s="467"/>
      <c r="P75" s="77"/>
      <c r="Q75" s="77"/>
      <c r="R75" s="77"/>
      <c r="S75" s="77"/>
      <c r="T75" s="77"/>
      <c r="U75" s="135">
        <f>+IF($G$56=7,VLOOKUP(F75,appoggio!$A$2:$K$12,5,FALSE),IF($G$56=6,VLOOKUP(F75,appoggio!$A$2:$K$12,8,FALSE),IF($G$56=5,VLOOKUP(F75,appoggio!$A$2:$K$12,11,FALSE),0)))</f>
        <v>0</v>
      </c>
      <c r="V75" s="75">
        <f>+IF($G$56=7,VLOOKUP(F75,appoggio!$A$2:$K$12,4,FALSE),IF($G$56=6,VLOOKUP(F75,appoggio!$A$2:$K$12,7,FALSE),IF($G$56=5,VLOOKUP(F75,appoggio!$A$2:$K$12,10,FALSE),0)))</f>
        <v>0</v>
      </c>
      <c r="W75" s="136" t="str">
        <f t="shared" si="7"/>
        <v>resa mancante</v>
      </c>
      <c r="X75" s="136" t="str">
        <f t="shared" si="6"/>
        <v>resa mancante</v>
      </c>
      <c r="Y75" s="136" t="str">
        <f>+IFERROR(W75*'Istruzioni per la compilazione'!$B$3,"resa mancante")</f>
        <v>resa mancante</v>
      </c>
      <c r="Z75" s="175" t="str">
        <f t="shared" si="8"/>
        <v>resa mancante</v>
      </c>
      <c r="AA75" s="176" t="str">
        <f t="shared" si="9"/>
        <v>resa mancante</v>
      </c>
    </row>
    <row r="76" spans="2:27" ht="11.15" thickBot="1" x14ac:dyDescent="0.35">
      <c r="H76" s="82">
        <f>SUM(H5:H75)</f>
        <v>0</v>
      </c>
      <c r="M76" s="48">
        <f>SUM(M5:M75)</f>
        <v>0</v>
      </c>
      <c r="N76" s="49">
        <f t="shared" ref="N76:O76" si="10">SUM(N5:N75)</f>
        <v>0</v>
      </c>
      <c r="O76" s="50">
        <f t="shared" si="10"/>
        <v>0</v>
      </c>
      <c r="V76" s="19"/>
      <c r="W76" s="137">
        <f>SUM($W$5:$W$75)</f>
        <v>0</v>
      </c>
      <c r="X76" s="138">
        <f>SUM($X$5:$X$75)</f>
        <v>0</v>
      </c>
      <c r="Y76" s="138">
        <f>SUM($Y$5:$Y$75)</f>
        <v>0</v>
      </c>
      <c r="Z76" s="186">
        <f>SUM($Z$5:$Z$75)</f>
        <v>0</v>
      </c>
      <c r="AA76" s="187">
        <f>SUM($AA$5:$AA$75)</f>
        <v>0</v>
      </c>
    </row>
    <row r="77" spans="2:27" ht="18.649999999999999" customHeight="1" thickBot="1" x14ac:dyDescent="0.35">
      <c r="M77" s="6"/>
      <c r="V77" s="19"/>
      <c r="W77" s="468" t="s">
        <v>89</v>
      </c>
      <c r="X77" s="469"/>
      <c r="Y77" s="469"/>
      <c r="Z77" s="470"/>
      <c r="AA77" s="46">
        <f>IFERROR(AA76/O76,0)</f>
        <v>0</v>
      </c>
    </row>
    <row r="78" spans="2:27" x14ac:dyDescent="0.3">
      <c r="M78" s="6"/>
    </row>
    <row r="79" spans="2:27" x14ac:dyDescent="0.3">
      <c r="M79" s="6"/>
    </row>
    <row r="80" spans="2:27" x14ac:dyDescent="0.3">
      <c r="M80" s="6"/>
    </row>
    <row r="81" spans="13:13" x14ac:dyDescent="0.3">
      <c r="M81" s="6"/>
    </row>
    <row r="82" spans="13:13" x14ac:dyDescent="0.3">
      <c r="M82" s="6"/>
    </row>
    <row r="83" spans="13:13" x14ac:dyDescent="0.3">
      <c r="M83" s="6"/>
    </row>
    <row r="84" spans="13:13" x14ac:dyDescent="0.3">
      <c r="M84" s="6"/>
    </row>
    <row r="85" spans="13:13" x14ac:dyDescent="0.3">
      <c r="M85" s="6"/>
    </row>
    <row r="86" spans="13:13" x14ac:dyDescent="0.3">
      <c r="M86" s="6"/>
    </row>
    <row r="87" spans="13:13" x14ac:dyDescent="0.3">
      <c r="M87" s="6"/>
    </row>
    <row r="88" spans="13:13" x14ac:dyDescent="0.3">
      <c r="M88" s="6"/>
    </row>
    <row r="89" spans="13:13" x14ac:dyDescent="0.3">
      <c r="M89" s="6"/>
    </row>
    <row r="90" spans="13:13" x14ac:dyDescent="0.3">
      <c r="M90" s="6"/>
    </row>
    <row r="91" spans="13:13" x14ac:dyDescent="0.3">
      <c r="M91" s="6"/>
    </row>
    <row r="92" spans="13:13" x14ac:dyDescent="0.3">
      <c r="M92" s="6"/>
    </row>
    <row r="93" spans="13:13" x14ac:dyDescent="0.3">
      <c r="M93" s="6"/>
    </row>
    <row r="94" spans="13:13" x14ac:dyDescent="0.3">
      <c r="M94" s="6"/>
    </row>
    <row r="95" spans="13:13" x14ac:dyDescent="0.3">
      <c r="M95" s="6"/>
    </row>
  </sheetData>
  <mergeCells count="38">
    <mergeCell ref="O56:O75"/>
    <mergeCell ref="W77:Z77"/>
    <mergeCell ref="O5:O22"/>
    <mergeCell ref="O23:O37"/>
    <mergeCell ref="O38:O55"/>
    <mergeCell ref="M5:M22"/>
    <mergeCell ref="M23:M37"/>
    <mergeCell ref="M38:M55"/>
    <mergeCell ref="M56:M75"/>
    <mergeCell ref="N5:N22"/>
    <mergeCell ref="N23:N37"/>
    <mergeCell ref="N38:N55"/>
    <mergeCell ref="N56:N75"/>
    <mergeCell ref="L5:L22"/>
    <mergeCell ref="I5:I22"/>
    <mergeCell ref="I23:I37"/>
    <mergeCell ref="I38:I55"/>
    <mergeCell ref="I56:I75"/>
    <mergeCell ref="K5:K75"/>
    <mergeCell ref="J5:J22"/>
    <mergeCell ref="J23:J37"/>
    <mergeCell ref="L23:L37"/>
    <mergeCell ref="J38:J55"/>
    <mergeCell ref="J56:J75"/>
    <mergeCell ref="L38:L55"/>
    <mergeCell ref="L56:L75"/>
    <mergeCell ref="B56:B75"/>
    <mergeCell ref="H5:H22"/>
    <mergeCell ref="H23:H37"/>
    <mergeCell ref="H38:H55"/>
    <mergeCell ref="H56:H75"/>
    <mergeCell ref="G5:G22"/>
    <mergeCell ref="G23:G37"/>
    <mergeCell ref="G38:G55"/>
    <mergeCell ref="B5:B22"/>
    <mergeCell ref="B23:B37"/>
    <mergeCell ref="B38:B55"/>
    <mergeCell ref="G56:G75"/>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A76"/>
  <sheetViews>
    <sheetView showGridLines="0" zoomScaleNormal="100" workbookViewId="0">
      <selection activeCell="W58" sqref="W58:Z58"/>
    </sheetView>
  </sheetViews>
  <sheetFormatPr defaultColWidth="8.921875" defaultRowHeight="10.75" x14ac:dyDescent="0.3"/>
  <cols>
    <col min="1" max="1" width="1.4609375" style="10" customWidth="1"/>
    <col min="2" max="2" width="26.3828125" style="10" customWidth="1"/>
    <col min="3" max="3" width="8.921875" style="10"/>
    <col min="4" max="4" width="78" style="12" customWidth="1"/>
    <col min="5" max="5" width="17.3828125" style="13" customWidth="1"/>
    <col min="6" max="6" width="17.3828125" style="10" customWidth="1"/>
    <col min="7" max="7" width="20" style="10" customWidth="1"/>
    <col min="8" max="8" width="17.3828125" style="10" customWidth="1"/>
    <col min="9" max="9" width="19.4609375" style="10" customWidth="1"/>
    <col min="10" max="20" width="17.3828125" style="10" customWidth="1"/>
    <col min="21" max="21" width="17.3828125" style="324" customWidth="1"/>
    <col min="22" max="27" width="17.3828125" style="10" customWidth="1"/>
    <col min="28" max="16384" width="8.921875" style="10"/>
  </cols>
  <sheetData>
    <row r="1" spans="2:27" x14ac:dyDescent="0.3">
      <c r="C1" s="11"/>
    </row>
    <row r="2" spans="2:27" ht="34.75" customHeight="1" x14ac:dyDescent="0.3">
      <c r="B2" s="14" t="s">
        <v>0</v>
      </c>
      <c r="C2" s="103">
        <f>+'Istruzioni per la compilazione'!B2</f>
        <v>0</v>
      </c>
    </row>
    <row r="3" spans="2:27" ht="31.3" customHeight="1" thickBot="1" x14ac:dyDescent="0.35">
      <c r="B3" s="402" t="s">
        <v>537</v>
      </c>
      <c r="C3" s="11"/>
    </row>
    <row r="4" spans="2:27" s="11" customFormat="1" ht="67.3" customHeight="1" thickBot="1" x14ac:dyDescent="0.35">
      <c r="B4" s="83" t="s">
        <v>393</v>
      </c>
      <c r="C4" s="70" t="s">
        <v>28</v>
      </c>
      <c r="D4" s="70" t="s">
        <v>29</v>
      </c>
      <c r="E4" s="70" t="s">
        <v>30</v>
      </c>
      <c r="F4" s="70" t="s">
        <v>5</v>
      </c>
      <c r="G4" s="70" t="s">
        <v>200</v>
      </c>
      <c r="H4" s="70" t="s">
        <v>91</v>
      </c>
      <c r="I4" s="70" t="s">
        <v>267</v>
      </c>
      <c r="J4" s="70" t="s">
        <v>90</v>
      </c>
      <c r="K4" s="70" t="s">
        <v>53</v>
      </c>
      <c r="L4" s="70" t="s">
        <v>54</v>
      </c>
      <c r="M4" s="70" t="s">
        <v>55</v>
      </c>
      <c r="N4" s="70" t="s">
        <v>56</v>
      </c>
      <c r="O4" s="70" t="s">
        <v>57</v>
      </c>
      <c r="P4" s="70" t="s">
        <v>60</v>
      </c>
      <c r="Q4" s="70" t="s">
        <v>58</v>
      </c>
      <c r="R4" s="70" t="s">
        <v>455</v>
      </c>
      <c r="S4" s="70" t="s">
        <v>456</v>
      </c>
      <c r="T4" s="70" t="s">
        <v>59</v>
      </c>
      <c r="U4" s="323" t="s">
        <v>61</v>
      </c>
      <c r="V4" s="70" t="s">
        <v>62</v>
      </c>
      <c r="W4" s="70" t="s">
        <v>83</v>
      </c>
      <c r="X4" s="70" t="s">
        <v>84</v>
      </c>
      <c r="Y4" s="70" t="s">
        <v>85</v>
      </c>
      <c r="Z4" s="188" t="s">
        <v>86</v>
      </c>
      <c r="AA4" s="189" t="s">
        <v>87</v>
      </c>
    </row>
    <row r="5" spans="2:27" ht="20.399999999999999" customHeight="1" x14ac:dyDescent="0.3">
      <c r="B5" s="473" t="s">
        <v>403</v>
      </c>
      <c r="C5" s="84" t="s">
        <v>32</v>
      </c>
      <c r="D5" s="63" t="s">
        <v>40</v>
      </c>
      <c r="E5" s="85" t="s">
        <v>31</v>
      </c>
      <c r="F5" s="65" t="s">
        <v>7</v>
      </c>
      <c r="G5" s="445"/>
      <c r="H5" s="445"/>
      <c r="I5" s="457">
        <f>IFERROR(H5/H57,0)</f>
        <v>0</v>
      </c>
      <c r="J5" s="464">
        <f>IFERROR(VLOOKUP(G5,appoggio!$B$15:$C$17,2,FALSE)*5.5,0)</f>
        <v>0</v>
      </c>
      <c r="K5" s="476"/>
      <c r="L5" s="451">
        <f>+J5*(1-$K$5)</f>
        <v>0</v>
      </c>
      <c r="M5" s="465">
        <f>+L5*H5</f>
        <v>0</v>
      </c>
      <c r="N5" s="465">
        <f>+M5*12</f>
        <v>0</v>
      </c>
      <c r="O5" s="465">
        <f>+M5*'Istruzioni per la compilazione'!B3</f>
        <v>0</v>
      </c>
      <c r="P5" s="100"/>
      <c r="Q5" s="100"/>
      <c r="R5" s="100"/>
      <c r="S5" s="100"/>
      <c r="T5" s="100"/>
      <c r="U5" s="139">
        <f>+IF($G$5=7,VLOOKUP(F5,appoggio!$A$2:$K$12,5,FALSE),IF($G$5=6,VLOOKUP(F5,appoggio!$A$2:$K$12,8,FALSE),IF($G$5=5,VLOOKUP(F5,appoggio!$A$2:$K$12,11,FALSE),0)))</f>
        <v>0</v>
      </c>
      <c r="V5" s="139">
        <f>+IF($G$5=7,VLOOKUP(F5,appoggio!$A$2:$K$12,4,FALSE),IF($G$5=6,VLOOKUP(F5,appoggio!$A$2:$K$12,7,FALSE),IF($G$5=5,VLOOKUP(F5,appoggio!$A$2:$K$12,10,FALSE),0)))</f>
        <v>0</v>
      </c>
      <c r="W5" s="140" t="str">
        <f>IFERROR(X5/12,"resa mancante")</f>
        <v>resa mancante</v>
      </c>
      <c r="X5" s="140" t="str">
        <f>+IFERROR($H$5/P5*V5,"resa mancante")</f>
        <v>resa mancante</v>
      </c>
      <c r="Y5" s="140" t="str">
        <f>+IFERROR(W5*'Istruzioni per la compilazione'!$B$3,"resa mancante")</f>
        <v>resa mancante</v>
      </c>
      <c r="Z5" s="190" t="str">
        <f>+IFERROR(X5*T5,"resa mancante")</f>
        <v>resa mancante</v>
      </c>
      <c r="AA5" s="191" t="str">
        <f>+IFERROR(Y5*T5,"resa mancante")</f>
        <v>resa mancante</v>
      </c>
    </row>
    <row r="6" spans="2:27" x14ac:dyDescent="0.3">
      <c r="B6" s="474"/>
      <c r="C6" s="79" t="s">
        <v>32</v>
      </c>
      <c r="D6" s="53" t="s">
        <v>41</v>
      </c>
      <c r="E6" s="80" t="s">
        <v>31</v>
      </c>
      <c r="F6" s="55" t="s">
        <v>7</v>
      </c>
      <c r="G6" s="443"/>
      <c r="H6" s="443"/>
      <c r="I6" s="455"/>
      <c r="J6" s="462"/>
      <c r="K6" s="477"/>
      <c r="L6" s="452"/>
      <c r="M6" s="466"/>
      <c r="N6" s="466"/>
      <c r="O6" s="466"/>
      <c r="P6" s="101"/>
      <c r="Q6" s="101"/>
      <c r="R6" s="101"/>
      <c r="S6" s="101"/>
      <c r="T6" s="101"/>
      <c r="U6" s="141">
        <f>+IF($G$5=7,VLOOKUP(F6,appoggio!$A$2:$K$12,5,FALSE),IF($G$5=6,VLOOKUP(F6,appoggio!$A$2:$K$12,8,FALSE),IF($G$5=5,VLOOKUP(F6,appoggio!$A$2:$K$12,11,FALSE),0)))</f>
        <v>0</v>
      </c>
      <c r="V6" s="141">
        <f>+IF($G$5=7,VLOOKUP(F6,appoggio!$A$2:$K$12,4,FALSE),IF($G$5=6,VLOOKUP(F6,appoggio!$A$2:$K$12,7,FALSE),IF($G$5=5,VLOOKUP(F6,appoggio!$A$2:$K$12,10,FALSE),0)))</f>
        <v>0</v>
      </c>
      <c r="W6" s="142" t="str">
        <f t="shared" ref="W6:W56" si="0">IFERROR(X6/12,"resa mancante")</f>
        <v>resa mancante</v>
      </c>
      <c r="X6" s="142" t="str">
        <f t="shared" ref="X6:X22" si="1">+IFERROR($H$5/P6*V6,"resa mancante")</f>
        <v>resa mancante</v>
      </c>
      <c r="Y6" s="142" t="str">
        <f>+IFERROR(W6*'Istruzioni per la compilazione'!$B$3,"resa mancante")</f>
        <v>resa mancante</v>
      </c>
      <c r="Z6" s="192" t="str">
        <f t="shared" ref="Z6:Z56" si="2">+IFERROR(X6*T6,"resa mancante")</f>
        <v>resa mancante</v>
      </c>
      <c r="AA6" s="193" t="str">
        <f t="shared" ref="AA6:AA56" si="3">+IFERROR(Y6*T6,"resa mancante")</f>
        <v>resa mancante</v>
      </c>
    </row>
    <row r="7" spans="2:27" ht="21.45" x14ac:dyDescent="0.3">
      <c r="B7" s="474"/>
      <c r="C7" s="79" t="s">
        <v>32</v>
      </c>
      <c r="D7" s="53" t="s">
        <v>36</v>
      </c>
      <c r="E7" s="80" t="s">
        <v>31</v>
      </c>
      <c r="F7" s="55" t="s">
        <v>7</v>
      </c>
      <c r="G7" s="443"/>
      <c r="H7" s="443"/>
      <c r="I7" s="455"/>
      <c r="J7" s="462"/>
      <c r="K7" s="477"/>
      <c r="L7" s="452"/>
      <c r="M7" s="466"/>
      <c r="N7" s="466"/>
      <c r="O7" s="466"/>
      <c r="P7" s="101"/>
      <c r="Q7" s="101"/>
      <c r="R7" s="101"/>
      <c r="S7" s="101"/>
      <c r="T7" s="101"/>
      <c r="U7" s="141">
        <f>+IF($G$5=7,VLOOKUP(F7,appoggio!$A$2:$K$12,5,FALSE),IF($G$5=6,VLOOKUP(F7,appoggio!$A$2:$K$12,8,FALSE),IF($G$5=5,VLOOKUP(F7,appoggio!$A$2:$K$12,11,FALSE),0)))</f>
        <v>0</v>
      </c>
      <c r="V7" s="141">
        <f>+IF($G$5=7,VLOOKUP(F7,appoggio!$A$2:$K$12,4,FALSE),IF($G$5=6,VLOOKUP(F7,appoggio!$A$2:$K$12,7,FALSE),IF($G$5=5,VLOOKUP(F7,appoggio!$A$2:$K$12,10,FALSE),0)))</f>
        <v>0</v>
      </c>
      <c r="W7" s="142" t="str">
        <f t="shared" si="0"/>
        <v>resa mancante</v>
      </c>
      <c r="X7" s="142" t="str">
        <f t="shared" si="1"/>
        <v>resa mancante</v>
      </c>
      <c r="Y7" s="142" t="str">
        <f>+IFERROR(W7*'Istruzioni per la compilazione'!$B$3,"resa mancante")</f>
        <v>resa mancante</v>
      </c>
      <c r="Z7" s="192" t="str">
        <f t="shared" si="2"/>
        <v>resa mancante</v>
      </c>
      <c r="AA7" s="193" t="str">
        <f t="shared" si="3"/>
        <v>resa mancante</v>
      </c>
    </row>
    <row r="8" spans="2:27" ht="21.45" x14ac:dyDescent="0.3">
      <c r="B8" s="474"/>
      <c r="C8" s="79" t="s">
        <v>32</v>
      </c>
      <c r="D8" s="53" t="s">
        <v>42</v>
      </c>
      <c r="E8" s="80" t="s">
        <v>31</v>
      </c>
      <c r="F8" s="55" t="s">
        <v>19</v>
      </c>
      <c r="G8" s="443"/>
      <c r="H8" s="443"/>
      <c r="I8" s="455"/>
      <c r="J8" s="462"/>
      <c r="K8" s="477"/>
      <c r="L8" s="452"/>
      <c r="M8" s="466"/>
      <c r="N8" s="466"/>
      <c r="O8" s="466"/>
      <c r="P8" s="101"/>
      <c r="Q8" s="101"/>
      <c r="R8" s="101"/>
      <c r="S8" s="101"/>
      <c r="T8" s="101"/>
      <c r="U8" s="141">
        <f>+IF($G$5=7,VLOOKUP(F8,appoggio!$A$2:$K$12,5,FALSE),IF($G$5=6,VLOOKUP(F8,appoggio!$A$2:$K$12,8,FALSE),IF($G$5=5,VLOOKUP(F8,appoggio!$A$2:$K$12,11,FALSE),0)))</f>
        <v>0</v>
      </c>
      <c r="V8" s="141">
        <f>+IF($G$5=7,VLOOKUP(F8,appoggio!$A$2:$K$12,4,FALSE),IF($G$5=6,VLOOKUP(F8,appoggio!$A$2:$K$12,7,FALSE),IF($G$5=5,VLOOKUP(F8,appoggio!$A$2:$K$12,10,FALSE),0)))</f>
        <v>0</v>
      </c>
      <c r="W8" s="142" t="str">
        <f t="shared" si="0"/>
        <v>resa mancante</v>
      </c>
      <c r="X8" s="142" t="str">
        <f t="shared" si="1"/>
        <v>resa mancante</v>
      </c>
      <c r="Y8" s="142" t="str">
        <f>+IFERROR(W8*'Istruzioni per la compilazione'!$B$3,"resa mancante")</f>
        <v>resa mancante</v>
      </c>
      <c r="Z8" s="192" t="str">
        <f t="shared" si="2"/>
        <v>resa mancante</v>
      </c>
      <c r="AA8" s="193" t="str">
        <f t="shared" si="3"/>
        <v>resa mancante</v>
      </c>
    </row>
    <row r="9" spans="2:27" ht="21.45" x14ac:dyDescent="0.3">
      <c r="B9" s="474"/>
      <c r="C9" s="79" t="s">
        <v>32</v>
      </c>
      <c r="D9" s="53" t="s">
        <v>43</v>
      </c>
      <c r="E9" s="80" t="s">
        <v>31</v>
      </c>
      <c r="F9" s="55" t="s">
        <v>7</v>
      </c>
      <c r="G9" s="443"/>
      <c r="H9" s="443"/>
      <c r="I9" s="455"/>
      <c r="J9" s="462"/>
      <c r="K9" s="477"/>
      <c r="L9" s="452"/>
      <c r="M9" s="466"/>
      <c r="N9" s="466"/>
      <c r="O9" s="466"/>
      <c r="P9" s="101"/>
      <c r="Q9" s="101"/>
      <c r="R9" s="101"/>
      <c r="S9" s="101"/>
      <c r="T9" s="101"/>
      <c r="U9" s="141">
        <f>+IF($G$5=7,VLOOKUP(F9,appoggio!$A$2:$K$12,5,FALSE),IF($G$5=6,VLOOKUP(F9,appoggio!$A$2:$K$12,8,FALSE),IF($G$5=5,VLOOKUP(F9,appoggio!$A$2:$K$12,11,FALSE),0)))</f>
        <v>0</v>
      </c>
      <c r="V9" s="141">
        <f>+IF($G$5=7,VLOOKUP(F9,appoggio!$A$2:$K$12,4,FALSE),IF($G$5=6,VLOOKUP(F9,appoggio!$A$2:$K$12,7,FALSE),IF($G$5=5,VLOOKUP(F9,appoggio!$A$2:$K$12,10,FALSE),0)))</f>
        <v>0</v>
      </c>
      <c r="W9" s="142" t="str">
        <f t="shared" si="0"/>
        <v>resa mancante</v>
      </c>
      <c r="X9" s="142" t="str">
        <f t="shared" si="1"/>
        <v>resa mancante</v>
      </c>
      <c r="Y9" s="142" t="str">
        <f>+IFERROR(W9*'Istruzioni per la compilazione'!$B$3,"resa mancante")</f>
        <v>resa mancante</v>
      </c>
      <c r="Z9" s="192" t="str">
        <f t="shared" si="2"/>
        <v>resa mancante</v>
      </c>
      <c r="AA9" s="193" t="str">
        <f t="shared" si="3"/>
        <v>resa mancante</v>
      </c>
    </row>
    <row r="10" spans="2:27" ht="32.15" x14ac:dyDescent="0.3">
      <c r="B10" s="474"/>
      <c r="C10" s="79" t="s">
        <v>32</v>
      </c>
      <c r="D10" s="53" t="s">
        <v>96</v>
      </c>
      <c r="E10" s="80" t="s">
        <v>31</v>
      </c>
      <c r="F10" s="55" t="s">
        <v>7</v>
      </c>
      <c r="G10" s="443"/>
      <c r="H10" s="443"/>
      <c r="I10" s="455"/>
      <c r="J10" s="462"/>
      <c r="K10" s="477"/>
      <c r="L10" s="452"/>
      <c r="M10" s="466"/>
      <c r="N10" s="466"/>
      <c r="O10" s="466"/>
      <c r="P10" s="101"/>
      <c r="Q10" s="101"/>
      <c r="R10" s="101"/>
      <c r="S10" s="101"/>
      <c r="T10" s="101"/>
      <c r="U10" s="141">
        <f>+IF($G$5=7,VLOOKUP(F10,appoggio!$A$2:$K$12,5,FALSE),IF($G$5=6,VLOOKUP(F10,appoggio!$A$2:$K$12,8,FALSE),IF($G$5=5,VLOOKUP(F10,appoggio!$A$2:$K$12,11,FALSE),0)))</f>
        <v>0</v>
      </c>
      <c r="V10" s="141">
        <f>+IF($G$5=7,VLOOKUP(F10,appoggio!$A$2:$K$12,4,FALSE),IF($G$5=6,VLOOKUP(F10,appoggio!$A$2:$K$12,7,FALSE),IF($G$5=5,VLOOKUP(F10,appoggio!$A$2:$K$12,10,FALSE),0)))</f>
        <v>0</v>
      </c>
      <c r="W10" s="142" t="str">
        <f t="shared" si="0"/>
        <v>resa mancante</v>
      </c>
      <c r="X10" s="142" t="str">
        <f t="shared" si="1"/>
        <v>resa mancante</v>
      </c>
      <c r="Y10" s="142" t="str">
        <f>+IFERROR(W10*'Istruzioni per la compilazione'!$B$3,"resa mancante")</f>
        <v>resa mancante</v>
      </c>
      <c r="Z10" s="192" t="str">
        <f t="shared" si="2"/>
        <v>resa mancante</v>
      </c>
      <c r="AA10" s="193" t="str">
        <f t="shared" si="3"/>
        <v>resa mancante</v>
      </c>
    </row>
    <row r="11" spans="2:27" x14ac:dyDescent="0.3">
      <c r="B11" s="474"/>
      <c r="C11" s="79" t="s">
        <v>32</v>
      </c>
      <c r="D11" s="53" t="s">
        <v>6</v>
      </c>
      <c r="E11" s="80" t="s">
        <v>31</v>
      </c>
      <c r="F11" s="55" t="s">
        <v>7</v>
      </c>
      <c r="G11" s="443"/>
      <c r="H11" s="443"/>
      <c r="I11" s="455"/>
      <c r="J11" s="462"/>
      <c r="K11" s="477"/>
      <c r="L11" s="452"/>
      <c r="M11" s="466"/>
      <c r="N11" s="466"/>
      <c r="O11" s="466"/>
      <c r="P11" s="101"/>
      <c r="Q11" s="101"/>
      <c r="R11" s="101"/>
      <c r="S11" s="101"/>
      <c r="T11" s="101"/>
      <c r="U11" s="141">
        <f>+IF($G$5=7,VLOOKUP(F11,appoggio!$A$2:$K$12,5,FALSE),IF($G$5=6,VLOOKUP(F11,appoggio!$A$2:$K$12,8,FALSE),IF($G$5=5,VLOOKUP(F11,appoggio!$A$2:$K$12,11,FALSE),0)))</f>
        <v>0</v>
      </c>
      <c r="V11" s="141">
        <f>+IF($G$5=7,VLOOKUP(F11,appoggio!$A$2:$K$12,4,FALSE),IF($G$5=6,VLOOKUP(F11,appoggio!$A$2:$K$12,7,FALSE),IF($G$5=5,VLOOKUP(F11,appoggio!$A$2:$K$12,10,FALSE),0)))</f>
        <v>0</v>
      </c>
      <c r="W11" s="142" t="str">
        <f t="shared" si="0"/>
        <v>resa mancante</v>
      </c>
      <c r="X11" s="142" t="str">
        <f t="shared" si="1"/>
        <v>resa mancante</v>
      </c>
      <c r="Y11" s="142" t="str">
        <f>+IFERROR(W11*'Istruzioni per la compilazione'!$B$3,"resa mancante")</f>
        <v>resa mancante</v>
      </c>
      <c r="Z11" s="192" t="str">
        <f t="shared" si="2"/>
        <v>resa mancante</v>
      </c>
      <c r="AA11" s="193" t="str">
        <f t="shared" si="3"/>
        <v>resa mancante</v>
      </c>
    </row>
    <row r="12" spans="2:27" ht="32.15" x14ac:dyDescent="0.3">
      <c r="B12" s="474"/>
      <c r="C12" s="79" t="s">
        <v>32</v>
      </c>
      <c r="D12" s="53" t="s">
        <v>44</v>
      </c>
      <c r="E12" s="80" t="s">
        <v>31</v>
      </c>
      <c r="F12" s="55" t="s">
        <v>7</v>
      </c>
      <c r="G12" s="443"/>
      <c r="H12" s="443"/>
      <c r="I12" s="455"/>
      <c r="J12" s="462"/>
      <c r="K12" s="477"/>
      <c r="L12" s="452"/>
      <c r="M12" s="466"/>
      <c r="N12" s="466"/>
      <c r="O12" s="466"/>
      <c r="P12" s="101"/>
      <c r="Q12" s="101"/>
      <c r="R12" s="101"/>
      <c r="S12" s="101"/>
      <c r="T12" s="101"/>
      <c r="U12" s="141">
        <f>+IF($G$5=7,VLOOKUP(F12,appoggio!$A$2:$K$12,5,FALSE),IF($G$5=6,VLOOKUP(F12,appoggio!$A$2:$K$12,8,FALSE),IF($G$5=5,VLOOKUP(F12,appoggio!$A$2:$K$12,11,FALSE),0)))</f>
        <v>0</v>
      </c>
      <c r="V12" s="141">
        <f>+IF($G$5=7,VLOOKUP(F12,appoggio!$A$2:$K$12,4,FALSE),IF($G$5=6,VLOOKUP(F12,appoggio!$A$2:$K$12,7,FALSE),IF($G$5=5,VLOOKUP(F12,appoggio!$A$2:$K$12,10,FALSE),0)))</f>
        <v>0</v>
      </c>
      <c r="W12" s="142" t="str">
        <f t="shared" si="0"/>
        <v>resa mancante</v>
      </c>
      <c r="X12" s="142" t="str">
        <f t="shared" si="1"/>
        <v>resa mancante</v>
      </c>
      <c r="Y12" s="142" t="str">
        <f>+IFERROR(W12*'Istruzioni per la compilazione'!$B$3,"resa mancante")</f>
        <v>resa mancante</v>
      </c>
      <c r="Z12" s="192" t="str">
        <f t="shared" si="2"/>
        <v>resa mancante</v>
      </c>
      <c r="AA12" s="193" t="str">
        <f t="shared" si="3"/>
        <v>resa mancante</v>
      </c>
    </row>
    <row r="13" spans="2:27" x14ac:dyDescent="0.3">
      <c r="B13" s="474"/>
      <c r="C13" s="79" t="s">
        <v>32</v>
      </c>
      <c r="D13" s="53" t="s">
        <v>37</v>
      </c>
      <c r="E13" s="80" t="s">
        <v>31</v>
      </c>
      <c r="F13" s="55" t="s">
        <v>45</v>
      </c>
      <c r="G13" s="443"/>
      <c r="H13" s="443"/>
      <c r="I13" s="455"/>
      <c r="J13" s="462"/>
      <c r="K13" s="477"/>
      <c r="L13" s="452"/>
      <c r="M13" s="466"/>
      <c r="N13" s="466"/>
      <c r="O13" s="466"/>
      <c r="P13" s="101"/>
      <c r="Q13" s="101"/>
      <c r="R13" s="101"/>
      <c r="S13" s="101"/>
      <c r="T13" s="101"/>
      <c r="U13" s="141">
        <f>+IF($G$5=7,VLOOKUP(F13,appoggio!$A$2:$K$12,5,FALSE),IF($G$5=6,VLOOKUP(F13,appoggio!$A$2:$K$12,8,FALSE),IF($G$5=5,VLOOKUP(F13,appoggio!$A$2:$K$12,11,FALSE),0)))</f>
        <v>0</v>
      </c>
      <c r="V13" s="141">
        <f>+IF($G$5=7,VLOOKUP(F13,appoggio!$A$2:$K$12,4,FALSE),IF($G$5=6,VLOOKUP(F13,appoggio!$A$2:$K$12,7,FALSE),IF($G$5=5,VLOOKUP(F13,appoggio!$A$2:$K$12,10,FALSE),0)))</f>
        <v>0</v>
      </c>
      <c r="W13" s="142" t="str">
        <f t="shared" si="0"/>
        <v>resa mancante</v>
      </c>
      <c r="X13" s="142" t="str">
        <f t="shared" si="1"/>
        <v>resa mancante</v>
      </c>
      <c r="Y13" s="142" t="str">
        <f>+IFERROR(W13*'Istruzioni per la compilazione'!$B$3,"resa mancante")</f>
        <v>resa mancante</v>
      </c>
      <c r="Z13" s="192" t="str">
        <f t="shared" si="2"/>
        <v>resa mancante</v>
      </c>
      <c r="AA13" s="193" t="str">
        <f t="shared" si="3"/>
        <v>resa mancante</v>
      </c>
    </row>
    <row r="14" spans="2:27" x14ac:dyDescent="0.3">
      <c r="B14" s="474"/>
      <c r="C14" s="79" t="s">
        <v>32</v>
      </c>
      <c r="D14" s="53" t="s">
        <v>18</v>
      </c>
      <c r="E14" s="80" t="s">
        <v>31</v>
      </c>
      <c r="F14" s="55" t="s">
        <v>21</v>
      </c>
      <c r="G14" s="443"/>
      <c r="H14" s="443"/>
      <c r="I14" s="455"/>
      <c r="J14" s="462"/>
      <c r="K14" s="477"/>
      <c r="L14" s="452"/>
      <c r="M14" s="466"/>
      <c r="N14" s="466"/>
      <c r="O14" s="466"/>
      <c r="P14" s="101"/>
      <c r="Q14" s="101"/>
      <c r="R14" s="101"/>
      <c r="S14" s="101"/>
      <c r="T14" s="101"/>
      <c r="U14" s="141">
        <f>+IF($G$5=7,VLOOKUP(F14,appoggio!$A$2:$K$12,5,FALSE),IF($G$5=6,VLOOKUP(F14,appoggio!$A$2:$K$12,8,FALSE),IF($G$5=5,VLOOKUP(F14,appoggio!$A$2:$K$12,11,FALSE),0)))</f>
        <v>0</v>
      </c>
      <c r="V14" s="141">
        <f>+IF($G$5=7,VLOOKUP(F14,appoggio!$A$2:$K$12,4,FALSE),IF($G$5=6,VLOOKUP(F14,appoggio!$A$2:$K$12,7,FALSE),IF($G$5=5,VLOOKUP(F14,appoggio!$A$2:$K$12,10,FALSE),0)))</f>
        <v>0</v>
      </c>
      <c r="W14" s="142" t="str">
        <f t="shared" si="0"/>
        <v>resa mancante</v>
      </c>
      <c r="X14" s="142" t="str">
        <f t="shared" si="1"/>
        <v>resa mancante</v>
      </c>
      <c r="Y14" s="142" t="str">
        <f>+IFERROR(W14*'Istruzioni per la compilazione'!$B$3,"resa mancante")</f>
        <v>resa mancante</v>
      </c>
      <c r="Z14" s="192" t="str">
        <f t="shared" si="2"/>
        <v>resa mancante</v>
      </c>
      <c r="AA14" s="193" t="str">
        <f t="shared" si="3"/>
        <v>resa mancante</v>
      </c>
    </row>
    <row r="15" spans="2:27" x14ac:dyDescent="0.3">
      <c r="B15" s="474"/>
      <c r="C15" s="79" t="s">
        <v>32</v>
      </c>
      <c r="D15" s="53" t="s">
        <v>25</v>
      </c>
      <c r="E15" s="80" t="s">
        <v>31</v>
      </c>
      <c r="F15" s="55" t="s">
        <v>26</v>
      </c>
      <c r="G15" s="443"/>
      <c r="H15" s="443"/>
      <c r="I15" s="455"/>
      <c r="J15" s="462"/>
      <c r="K15" s="477"/>
      <c r="L15" s="452"/>
      <c r="M15" s="466"/>
      <c r="N15" s="466"/>
      <c r="O15" s="466"/>
      <c r="P15" s="101"/>
      <c r="Q15" s="101"/>
      <c r="R15" s="101"/>
      <c r="S15" s="101"/>
      <c r="T15" s="101"/>
      <c r="U15" s="141">
        <f>+IF($G$5=7,VLOOKUP(F15,appoggio!$A$2:$K$12,5,FALSE),IF($G$5=6,VLOOKUP(F15,appoggio!$A$2:$K$12,8,FALSE),IF($G$5=5,VLOOKUP(F15,appoggio!$A$2:$K$12,11,FALSE),0)))</f>
        <v>0</v>
      </c>
      <c r="V15" s="141">
        <f>+IF($G$5=7,VLOOKUP(F15,appoggio!$A$2:$K$12,4,FALSE),IF($G$5=6,VLOOKUP(F15,appoggio!$A$2:$K$12,7,FALSE),IF($G$5=5,VLOOKUP(F15,appoggio!$A$2:$K$12,10,FALSE),0)))</f>
        <v>0</v>
      </c>
      <c r="W15" s="142" t="str">
        <f t="shared" si="0"/>
        <v>resa mancante</v>
      </c>
      <c r="X15" s="142" t="str">
        <f t="shared" si="1"/>
        <v>resa mancante</v>
      </c>
      <c r="Y15" s="142" t="str">
        <f>+IFERROR(W15*'Istruzioni per la compilazione'!$B$3,"resa mancante")</f>
        <v>resa mancante</v>
      </c>
      <c r="Z15" s="192" t="str">
        <f t="shared" si="2"/>
        <v>resa mancante</v>
      </c>
      <c r="AA15" s="193" t="str">
        <f t="shared" si="3"/>
        <v>resa mancante</v>
      </c>
    </row>
    <row r="16" spans="2:27" ht="32.15" x14ac:dyDescent="0.3">
      <c r="B16" s="474"/>
      <c r="C16" s="79" t="s">
        <v>32</v>
      </c>
      <c r="D16" s="53" t="s">
        <v>23</v>
      </c>
      <c r="E16" s="80" t="s">
        <v>31</v>
      </c>
      <c r="F16" s="55" t="s">
        <v>26</v>
      </c>
      <c r="G16" s="443"/>
      <c r="H16" s="443"/>
      <c r="I16" s="455"/>
      <c r="J16" s="462"/>
      <c r="K16" s="477"/>
      <c r="L16" s="452"/>
      <c r="M16" s="466"/>
      <c r="N16" s="466"/>
      <c r="O16" s="466"/>
      <c r="P16" s="101"/>
      <c r="Q16" s="101"/>
      <c r="R16" s="101"/>
      <c r="S16" s="101"/>
      <c r="T16" s="101"/>
      <c r="U16" s="141">
        <f>+IF($G$5=7,VLOOKUP(F16,appoggio!$A$2:$K$12,5,FALSE),IF($G$5=6,VLOOKUP(F16,appoggio!$A$2:$K$12,8,FALSE),IF($G$5=5,VLOOKUP(F16,appoggio!$A$2:$K$12,11,FALSE),0)))</f>
        <v>0</v>
      </c>
      <c r="V16" s="141">
        <f>+IF($G$5=7,VLOOKUP(F16,appoggio!$A$2:$K$12,4,FALSE),IF($G$5=6,VLOOKUP(F16,appoggio!$A$2:$K$12,7,FALSE),IF($G$5=5,VLOOKUP(F16,appoggio!$A$2:$K$12,10,FALSE),0)))</f>
        <v>0</v>
      </c>
      <c r="W16" s="142" t="str">
        <f t="shared" si="0"/>
        <v>resa mancante</v>
      </c>
      <c r="X16" s="142" t="str">
        <f t="shared" si="1"/>
        <v>resa mancante</v>
      </c>
      <c r="Y16" s="142" t="str">
        <f>+IFERROR(W16*'Istruzioni per la compilazione'!$B$3,"resa mancante")</f>
        <v>resa mancante</v>
      </c>
      <c r="Z16" s="192" t="str">
        <f t="shared" si="2"/>
        <v>resa mancante</v>
      </c>
      <c r="AA16" s="193" t="str">
        <f t="shared" si="3"/>
        <v>resa mancante</v>
      </c>
    </row>
    <row r="17" spans="2:27" ht="21.45" x14ac:dyDescent="0.3">
      <c r="B17" s="474"/>
      <c r="C17" s="79" t="s">
        <v>32</v>
      </c>
      <c r="D17" s="53" t="s">
        <v>20</v>
      </c>
      <c r="E17" s="80" t="s">
        <v>31</v>
      </c>
      <c r="F17" s="55" t="s">
        <v>26</v>
      </c>
      <c r="G17" s="443"/>
      <c r="H17" s="443"/>
      <c r="I17" s="455"/>
      <c r="J17" s="462"/>
      <c r="K17" s="477"/>
      <c r="L17" s="452"/>
      <c r="M17" s="466"/>
      <c r="N17" s="466"/>
      <c r="O17" s="466"/>
      <c r="P17" s="101"/>
      <c r="Q17" s="101"/>
      <c r="R17" s="101"/>
      <c r="S17" s="101"/>
      <c r="T17" s="101"/>
      <c r="U17" s="141">
        <f>+IF($G$5=7,VLOOKUP(F17,appoggio!$A$2:$K$12,5,FALSE),IF($G$5=6,VLOOKUP(F17,appoggio!$A$2:$K$12,8,FALSE),IF($G$5=5,VLOOKUP(F17,appoggio!$A$2:$K$12,11,FALSE),0)))</f>
        <v>0</v>
      </c>
      <c r="V17" s="141">
        <f>+IF($G$5=7,VLOOKUP(F17,appoggio!$A$2:$K$12,4,FALSE),IF($G$5=6,VLOOKUP(F17,appoggio!$A$2:$K$12,7,FALSE),IF($G$5=5,VLOOKUP(F17,appoggio!$A$2:$K$12,10,FALSE),0)))</f>
        <v>0</v>
      </c>
      <c r="W17" s="142" t="str">
        <f t="shared" si="0"/>
        <v>resa mancante</v>
      </c>
      <c r="X17" s="142" t="str">
        <f t="shared" si="1"/>
        <v>resa mancante</v>
      </c>
      <c r="Y17" s="142" t="str">
        <f>+IFERROR(W17*'Istruzioni per la compilazione'!$B$3,"resa mancante")</f>
        <v>resa mancante</v>
      </c>
      <c r="Z17" s="192" t="str">
        <f t="shared" si="2"/>
        <v>resa mancante</v>
      </c>
      <c r="AA17" s="193" t="str">
        <f t="shared" si="3"/>
        <v>resa mancante</v>
      </c>
    </row>
    <row r="18" spans="2:27" ht="21.45" x14ac:dyDescent="0.3">
      <c r="B18" s="474"/>
      <c r="C18" s="79" t="s">
        <v>32</v>
      </c>
      <c r="D18" s="53" t="s">
        <v>14</v>
      </c>
      <c r="E18" s="80" t="s">
        <v>31</v>
      </c>
      <c r="F18" s="55" t="s">
        <v>27</v>
      </c>
      <c r="G18" s="443"/>
      <c r="H18" s="443"/>
      <c r="I18" s="455"/>
      <c r="J18" s="462"/>
      <c r="K18" s="477"/>
      <c r="L18" s="452"/>
      <c r="M18" s="466"/>
      <c r="N18" s="466"/>
      <c r="O18" s="466"/>
      <c r="P18" s="101"/>
      <c r="Q18" s="101"/>
      <c r="R18" s="101"/>
      <c r="S18" s="101"/>
      <c r="T18" s="101"/>
      <c r="U18" s="141">
        <f>+IF($G$5=7,VLOOKUP(F18,appoggio!$A$2:$K$12,5,FALSE),IF($G$5=6,VLOOKUP(F18,appoggio!$A$2:$K$12,8,FALSE),IF($G$5=5,VLOOKUP(F18,appoggio!$A$2:$K$12,11,FALSE),0)))</f>
        <v>0</v>
      </c>
      <c r="V18" s="141">
        <f>+IF($G$5=7,VLOOKUP(F18,appoggio!$A$2:$K$12,4,FALSE),IF($G$5=6,VLOOKUP(F18,appoggio!$A$2:$K$12,7,FALSE),IF($G$5=5,VLOOKUP(F18,appoggio!$A$2:$K$12,10,FALSE),0)))</f>
        <v>0</v>
      </c>
      <c r="W18" s="142" t="str">
        <f t="shared" si="0"/>
        <v>resa mancante</v>
      </c>
      <c r="X18" s="142" t="str">
        <f t="shared" si="1"/>
        <v>resa mancante</v>
      </c>
      <c r="Y18" s="142" t="str">
        <f>+IFERROR(W18*'Istruzioni per la compilazione'!$B$3,"resa mancante")</f>
        <v>resa mancante</v>
      </c>
      <c r="Z18" s="192" t="str">
        <f t="shared" si="2"/>
        <v>resa mancante</v>
      </c>
      <c r="AA18" s="193" t="str">
        <f t="shared" si="3"/>
        <v>resa mancante</v>
      </c>
    </row>
    <row r="19" spans="2:27" x14ac:dyDescent="0.3">
      <c r="B19" s="474"/>
      <c r="C19" s="79" t="s">
        <v>32</v>
      </c>
      <c r="D19" s="53" t="s">
        <v>47</v>
      </c>
      <c r="E19" s="80" t="s">
        <v>31</v>
      </c>
      <c r="F19" s="55" t="s">
        <v>27</v>
      </c>
      <c r="G19" s="443"/>
      <c r="H19" s="443"/>
      <c r="I19" s="455"/>
      <c r="J19" s="462"/>
      <c r="K19" s="477"/>
      <c r="L19" s="452"/>
      <c r="M19" s="466"/>
      <c r="N19" s="466"/>
      <c r="O19" s="466"/>
      <c r="P19" s="101"/>
      <c r="Q19" s="101"/>
      <c r="R19" s="101"/>
      <c r="S19" s="101"/>
      <c r="T19" s="101"/>
      <c r="U19" s="141">
        <f>+IF($G$5=7,VLOOKUP(F19,appoggio!$A$2:$K$12,5,FALSE),IF($G$5=6,VLOOKUP(F19,appoggio!$A$2:$K$12,8,FALSE),IF($G$5=5,VLOOKUP(F19,appoggio!$A$2:$K$12,11,FALSE),0)))</f>
        <v>0</v>
      </c>
      <c r="V19" s="141">
        <f>+IF($G$5=7,VLOOKUP(F19,appoggio!$A$2:$K$12,4,FALSE),IF($G$5=6,VLOOKUP(F19,appoggio!$A$2:$K$12,7,FALSE),IF($G$5=5,VLOOKUP(F19,appoggio!$A$2:$K$12,10,FALSE),0)))</f>
        <v>0</v>
      </c>
      <c r="W19" s="142" t="str">
        <f t="shared" si="0"/>
        <v>resa mancante</v>
      </c>
      <c r="X19" s="142" t="str">
        <f t="shared" si="1"/>
        <v>resa mancante</v>
      </c>
      <c r="Y19" s="142" t="str">
        <f>+IFERROR(W19*'Istruzioni per la compilazione'!$B$3,"resa mancante")</f>
        <v>resa mancante</v>
      </c>
      <c r="Z19" s="192" t="str">
        <f t="shared" si="2"/>
        <v>resa mancante</v>
      </c>
      <c r="AA19" s="193" t="str">
        <f t="shared" si="3"/>
        <v>resa mancante</v>
      </c>
    </row>
    <row r="20" spans="2:27" ht="32.15" x14ac:dyDescent="0.3">
      <c r="B20" s="474"/>
      <c r="C20" s="79" t="s">
        <v>32</v>
      </c>
      <c r="D20" s="53" t="s">
        <v>48</v>
      </c>
      <c r="E20" s="80" t="s">
        <v>31</v>
      </c>
      <c r="F20" s="55" t="s">
        <v>39</v>
      </c>
      <c r="G20" s="443"/>
      <c r="H20" s="443"/>
      <c r="I20" s="455"/>
      <c r="J20" s="462"/>
      <c r="K20" s="477"/>
      <c r="L20" s="452"/>
      <c r="M20" s="466"/>
      <c r="N20" s="466"/>
      <c r="O20" s="466"/>
      <c r="P20" s="101"/>
      <c r="Q20" s="101"/>
      <c r="R20" s="101"/>
      <c r="S20" s="101"/>
      <c r="T20" s="101"/>
      <c r="U20" s="141">
        <f>+IF($G$5=7,VLOOKUP(F20,appoggio!$A$2:$K$12,5,FALSE),IF($G$5=6,VLOOKUP(F20,appoggio!$A$2:$K$12,8,FALSE),IF($G$5=5,VLOOKUP(F20,appoggio!$A$2:$K$12,11,FALSE),0)))</f>
        <v>0</v>
      </c>
      <c r="V20" s="141">
        <f>+IF($G$5=7,VLOOKUP(F20,appoggio!$A$2:$K$12,4,FALSE),IF($G$5=6,VLOOKUP(F20,appoggio!$A$2:$K$12,7,FALSE),IF($G$5=5,VLOOKUP(F20,appoggio!$A$2:$K$12,10,FALSE),0)))</f>
        <v>0</v>
      </c>
      <c r="W20" s="142" t="str">
        <f t="shared" si="0"/>
        <v>resa mancante</v>
      </c>
      <c r="X20" s="142" t="str">
        <f t="shared" si="1"/>
        <v>resa mancante</v>
      </c>
      <c r="Y20" s="142" t="str">
        <f>+IFERROR(W20*'Istruzioni per la compilazione'!$B$3,"resa mancante")</f>
        <v>resa mancante</v>
      </c>
      <c r="Z20" s="192" t="str">
        <f t="shared" si="2"/>
        <v>resa mancante</v>
      </c>
      <c r="AA20" s="193" t="str">
        <f t="shared" si="3"/>
        <v>resa mancante</v>
      </c>
    </row>
    <row r="21" spans="2:27" x14ac:dyDescent="0.3">
      <c r="B21" s="474"/>
      <c r="C21" s="79" t="s">
        <v>32</v>
      </c>
      <c r="D21" s="53" t="s">
        <v>46</v>
      </c>
      <c r="E21" s="80" t="s">
        <v>31</v>
      </c>
      <c r="F21" s="55" t="s">
        <v>39</v>
      </c>
      <c r="G21" s="443"/>
      <c r="H21" s="443"/>
      <c r="I21" s="455"/>
      <c r="J21" s="462"/>
      <c r="K21" s="477"/>
      <c r="L21" s="452"/>
      <c r="M21" s="466"/>
      <c r="N21" s="466"/>
      <c r="O21" s="466"/>
      <c r="P21" s="101"/>
      <c r="Q21" s="101"/>
      <c r="R21" s="101"/>
      <c r="S21" s="101"/>
      <c r="T21" s="101"/>
      <c r="U21" s="141">
        <f>+IF($G$5=7,VLOOKUP(F21,appoggio!$A$2:$K$12,5,FALSE),IF($G$5=6,VLOOKUP(F21,appoggio!$A$2:$K$12,8,FALSE),IF($G$5=5,VLOOKUP(F21,appoggio!$A$2:$K$12,11,FALSE),0)))</f>
        <v>0</v>
      </c>
      <c r="V21" s="141">
        <f>+IF($G$5=7,VLOOKUP(F21,appoggio!$A$2:$K$12,4,FALSE),IF($G$5=6,VLOOKUP(F21,appoggio!$A$2:$K$12,7,FALSE),IF($G$5=5,VLOOKUP(F21,appoggio!$A$2:$K$12,10,FALSE),0)))</f>
        <v>0</v>
      </c>
      <c r="W21" s="142" t="str">
        <f t="shared" si="0"/>
        <v>resa mancante</v>
      </c>
      <c r="X21" s="142" t="str">
        <f t="shared" si="1"/>
        <v>resa mancante</v>
      </c>
      <c r="Y21" s="142" t="str">
        <f>+IFERROR(W21*'Istruzioni per la compilazione'!$B$3,"resa mancante")</f>
        <v>resa mancante</v>
      </c>
      <c r="Z21" s="192" t="str">
        <f t="shared" si="2"/>
        <v>resa mancante</v>
      </c>
      <c r="AA21" s="193" t="str">
        <f t="shared" si="3"/>
        <v>resa mancante</v>
      </c>
    </row>
    <row r="22" spans="2:27" ht="21.45" x14ac:dyDescent="0.3">
      <c r="B22" s="474"/>
      <c r="C22" s="79" t="s">
        <v>32</v>
      </c>
      <c r="D22" s="53" t="s">
        <v>49</v>
      </c>
      <c r="E22" s="80" t="s">
        <v>31</v>
      </c>
      <c r="F22" s="55" t="s">
        <v>39</v>
      </c>
      <c r="G22" s="443"/>
      <c r="H22" s="443"/>
      <c r="I22" s="455"/>
      <c r="J22" s="462"/>
      <c r="K22" s="477"/>
      <c r="L22" s="452"/>
      <c r="M22" s="466"/>
      <c r="N22" s="466"/>
      <c r="O22" s="466"/>
      <c r="P22" s="101"/>
      <c r="Q22" s="101"/>
      <c r="R22" s="101"/>
      <c r="S22" s="101"/>
      <c r="T22" s="101"/>
      <c r="U22" s="141">
        <f>+IF($G$5=7,VLOOKUP(F22,appoggio!$A$2:$K$12,5,FALSE),IF($G$5=6,VLOOKUP(F22,appoggio!$A$2:$K$12,8,FALSE),IF($G$5=5,VLOOKUP(F22,appoggio!$A$2:$K$12,11,FALSE),0)))</f>
        <v>0</v>
      </c>
      <c r="V22" s="141">
        <f>+IF($G$5=7,VLOOKUP(F22,appoggio!$A$2:$K$12,4,FALSE),IF($G$5=6,VLOOKUP(F22,appoggio!$A$2:$K$12,7,FALSE),IF($G$5=5,VLOOKUP(F22,appoggio!$A$2:$K$12,10,FALSE),0)))</f>
        <v>0</v>
      </c>
      <c r="W22" s="142" t="str">
        <f t="shared" si="0"/>
        <v>resa mancante</v>
      </c>
      <c r="X22" s="142" t="str">
        <f t="shared" si="1"/>
        <v>resa mancante</v>
      </c>
      <c r="Y22" s="142" t="str">
        <f>+IFERROR(W22*'Istruzioni per la compilazione'!$B$3,"resa mancante")</f>
        <v>resa mancante</v>
      </c>
      <c r="Z22" s="192" t="str">
        <f t="shared" si="2"/>
        <v>resa mancante</v>
      </c>
      <c r="AA22" s="193" t="str">
        <f t="shared" si="3"/>
        <v>resa mancante</v>
      </c>
    </row>
    <row r="23" spans="2:27" ht="20.399999999999999" customHeight="1" x14ac:dyDescent="0.3">
      <c r="B23" s="474"/>
      <c r="C23" s="79" t="s">
        <v>32</v>
      </c>
      <c r="D23" s="53" t="s">
        <v>38</v>
      </c>
      <c r="E23" s="80" t="s">
        <v>31</v>
      </c>
      <c r="F23" s="55" t="s">
        <v>39</v>
      </c>
      <c r="G23" s="443"/>
      <c r="H23" s="443"/>
      <c r="I23" s="455"/>
      <c r="J23" s="462"/>
      <c r="K23" s="477"/>
      <c r="L23" s="452"/>
      <c r="M23" s="466"/>
      <c r="N23" s="466"/>
      <c r="O23" s="466"/>
      <c r="P23" s="101"/>
      <c r="Q23" s="101"/>
      <c r="R23" s="101"/>
      <c r="S23" s="101"/>
      <c r="T23" s="101"/>
      <c r="U23" s="141">
        <f>+IF($G$5=7,VLOOKUP(F23,appoggio!$A$2:$K$12,5,FALSE),IF($G$5=6,VLOOKUP(F23,appoggio!$A$2:$K$12,8,FALSE),IF($G$5=5,VLOOKUP(F23,appoggio!$A$2:$K$12,11,FALSE),0)))</f>
        <v>0</v>
      </c>
      <c r="V23" s="141">
        <f>+IF($G$5=7,VLOOKUP(F23,appoggio!$A$2:$K$12,4,FALSE),IF($G$5=6,VLOOKUP(F23,appoggio!$A$2:$K$12,7,FALSE),IF($G$5=5,VLOOKUP(F23,appoggio!$A$2:$K$12,10,FALSE),0)))</f>
        <v>0</v>
      </c>
      <c r="W23" s="142" t="str">
        <f t="shared" si="0"/>
        <v>resa mancante</v>
      </c>
      <c r="X23" s="142" t="str">
        <f>+IFERROR($H$5/P23*V23,"resa mancante")</f>
        <v>resa mancante</v>
      </c>
      <c r="Y23" s="142" t="str">
        <f>+IFERROR(W23*'Istruzioni per la compilazione'!$B$3,"resa mancante")</f>
        <v>resa mancante</v>
      </c>
      <c r="Z23" s="192" t="str">
        <f t="shared" si="2"/>
        <v>resa mancante</v>
      </c>
      <c r="AA23" s="193" t="str">
        <f t="shared" si="3"/>
        <v>resa mancante</v>
      </c>
    </row>
    <row r="24" spans="2:27" ht="21.9" thickBot="1" x14ac:dyDescent="0.35">
      <c r="B24" s="475"/>
      <c r="C24" s="86" t="s">
        <v>32</v>
      </c>
      <c r="D24" s="67" t="s">
        <v>516</v>
      </c>
      <c r="E24" s="87" t="s">
        <v>31</v>
      </c>
      <c r="F24" s="69" t="s">
        <v>50</v>
      </c>
      <c r="G24" s="444"/>
      <c r="H24" s="444"/>
      <c r="I24" s="456"/>
      <c r="J24" s="463"/>
      <c r="K24" s="477"/>
      <c r="L24" s="453"/>
      <c r="M24" s="467"/>
      <c r="N24" s="467"/>
      <c r="O24" s="467"/>
      <c r="P24" s="102"/>
      <c r="Q24" s="102"/>
      <c r="R24" s="102"/>
      <c r="S24" s="102"/>
      <c r="T24" s="102"/>
      <c r="U24" s="143">
        <f>+IF($G$5=7,VLOOKUP(F24,appoggio!$A$2:$K$12,5,FALSE),IF($G$5=6,VLOOKUP(F24,appoggio!$A$2:$K$12,8,FALSE),IF($G$5=5,VLOOKUP(F24,appoggio!$A$2:$K$12,11,FALSE),0)))</f>
        <v>0</v>
      </c>
      <c r="V24" s="143">
        <f>+IF($G$5=7,VLOOKUP(F24,appoggio!$A$2:$K$12,4,FALSE),IF($G$5=6,VLOOKUP(F24,appoggio!$A$2:$K$12,7,FALSE),IF($G$5=5,VLOOKUP(F24,appoggio!$A$2:$K$12,10,FALSE),0)))</f>
        <v>0</v>
      </c>
      <c r="W24" s="144" t="str">
        <f t="shared" si="0"/>
        <v>resa mancante</v>
      </c>
      <c r="X24" s="144" t="str">
        <f>+IFERROR($H$5/P24*V24,"resa mancante")</f>
        <v>resa mancante</v>
      </c>
      <c r="Y24" s="144" t="str">
        <f>+IFERROR(W24*'Istruzioni per la compilazione'!$B$3,"resa mancante")</f>
        <v>resa mancante</v>
      </c>
      <c r="Z24" s="194" t="str">
        <f t="shared" si="2"/>
        <v>resa mancante</v>
      </c>
      <c r="AA24" s="195" t="str">
        <f t="shared" si="3"/>
        <v>resa mancante</v>
      </c>
    </row>
    <row r="25" spans="2:27" ht="21.45" x14ac:dyDescent="0.3">
      <c r="B25" s="473" t="s">
        <v>404</v>
      </c>
      <c r="C25" s="84" t="s">
        <v>32</v>
      </c>
      <c r="D25" s="63" t="s">
        <v>40</v>
      </c>
      <c r="E25" s="85" t="s">
        <v>31</v>
      </c>
      <c r="F25" s="65" t="s">
        <v>7</v>
      </c>
      <c r="G25" s="445"/>
      <c r="H25" s="445"/>
      <c r="I25" s="457">
        <f>IFERROR(H25/H57,0)</f>
        <v>0</v>
      </c>
      <c r="J25" s="464">
        <f>IFERROR(VLOOKUP(G25,appoggio!$B$15:$C$17,2,FALSE)*5.5,0)</f>
        <v>0</v>
      </c>
      <c r="K25" s="477"/>
      <c r="L25" s="451">
        <f>+J25*(1-$K$5)</f>
        <v>0</v>
      </c>
      <c r="M25" s="465">
        <f>+L25*H25</f>
        <v>0</v>
      </c>
      <c r="N25" s="465">
        <f>+M25*12</f>
        <v>0</v>
      </c>
      <c r="O25" s="465">
        <f>+M25*'Istruzioni per la compilazione'!B3</f>
        <v>0</v>
      </c>
      <c r="P25" s="100"/>
      <c r="Q25" s="100"/>
      <c r="R25" s="100"/>
      <c r="S25" s="100"/>
      <c r="T25" s="100"/>
      <c r="U25" s="139">
        <f>+IF($G$25=7,VLOOKUP(F25,appoggio!$A$2:$K$12,5,FALSE),IF($G$25=6,VLOOKUP(F25,appoggio!$A$2:$K$12,8,FALSE),IF($G$25=5,VLOOKUP(F25,appoggio!$A$2:$K$12,11,FALSE),0)))</f>
        <v>0</v>
      </c>
      <c r="V25" s="89">
        <f>+IF($G$25=7,VLOOKUP(F25,appoggio!$A$2:$K$12,4,FALSE),IF($G$25=6,VLOOKUP(F25,appoggio!$A$2:$K$12,7,FALSE),IF($G$25=5,VLOOKUP(F25,appoggio!$A$2:$K$12,10,FALSE),0)))</f>
        <v>0</v>
      </c>
      <c r="W25" s="140" t="str">
        <f t="shared" si="0"/>
        <v>resa mancante</v>
      </c>
      <c r="X25" s="140" t="str">
        <f>+IFERROR($H$25/P25*V25,"resa mancante")</f>
        <v>resa mancante</v>
      </c>
      <c r="Y25" s="140" t="str">
        <f>+IFERROR(W25*'Istruzioni per la compilazione'!$B$3,"resa mancante")</f>
        <v>resa mancante</v>
      </c>
      <c r="Z25" s="190" t="str">
        <f t="shared" si="2"/>
        <v>resa mancante</v>
      </c>
      <c r="AA25" s="191" t="str">
        <f t="shared" si="3"/>
        <v>resa mancante</v>
      </c>
    </row>
    <row r="26" spans="2:27" x14ac:dyDescent="0.3">
      <c r="B26" s="474"/>
      <c r="C26" s="79" t="s">
        <v>32</v>
      </c>
      <c r="D26" s="53" t="s">
        <v>41</v>
      </c>
      <c r="E26" s="80" t="s">
        <v>31</v>
      </c>
      <c r="F26" s="55" t="s">
        <v>21</v>
      </c>
      <c r="G26" s="443"/>
      <c r="H26" s="443"/>
      <c r="I26" s="455"/>
      <c r="J26" s="462"/>
      <c r="K26" s="477"/>
      <c r="L26" s="452"/>
      <c r="M26" s="466"/>
      <c r="N26" s="466"/>
      <c r="O26" s="466"/>
      <c r="P26" s="101"/>
      <c r="Q26" s="101"/>
      <c r="R26" s="101"/>
      <c r="S26" s="101"/>
      <c r="T26" s="101"/>
      <c r="U26" s="141">
        <f>+IF($G$25=7,VLOOKUP(F26,appoggio!$A$2:$K$12,5,FALSE),IF($G$25=6,VLOOKUP(F26,appoggio!$A$2:$K$12,8,FALSE),IF($G$25=5,VLOOKUP(F26,appoggio!$A$2:$K$12,11,FALSE),0)))</f>
        <v>0</v>
      </c>
      <c r="V26" s="81">
        <f>+IF($G$25=7,VLOOKUP(F26,appoggio!$A$2:$K$12,4,FALSE),IF($G$25=6,VLOOKUP(F26,appoggio!$A$2:$K$12,7,FALSE),IF($G$25=5,VLOOKUP(F26,appoggio!$A$2:$K$12,10,FALSE),0)))</f>
        <v>0</v>
      </c>
      <c r="W26" s="142" t="str">
        <f t="shared" si="0"/>
        <v>resa mancante</v>
      </c>
      <c r="X26" s="142" t="str">
        <f>+IFERROR($H$25/P26*V26,"resa mancante")</f>
        <v>resa mancante</v>
      </c>
      <c r="Y26" s="142" t="str">
        <f>+IFERROR(W26*'Istruzioni per la compilazione'!$B$3,"resa mancante")</f>
        <v>resa mancante</v>
      </c>
      <c r="Z26" s="192" t="str">
        <f t="shared" si="2"/>
        <v>resa mancante</v>
      </c>
      <c r="AA26" s="193" t="str">
        <f t="shared" si="3"/>
        <v>resa mancante</v>
      </c>
    </row>
    <row r="27" spans="2:27" ht="32.15" x14ac:dyDescent="0.3">
      <c r="B27" s="474"/>
      <c r="C27" s="79" t="s">
        <v>32</v>
      </c>
      <c r="D27" s="53" t="s">
        <v>97</v>
      </c>
      <c r="E27" s="80" t="s">
        <v>31</v>
      </c>
      <c r="F27" s="55" t="s">
        <v>7</v>
      </c>
      <c r="G27" s="443"/>
      <c r="H27" s="443"/>
      <c r="I27" s="455"/>
      <c r="J27" s="462"/>
      <c r="K27" s="477"/>
      <c r="L27" s="452"/>
      <c r="M27" s="466"/>
      <c r="N27" s="466"/>
      <c r="O27" s="466"/>
      <c r="P27" s="101"/>
      <c r="Q27" s="101"/>
      <c r="R27" s="101"/>
      <c r="S27" s="101"/>
      <c r="T27" s="101"/>
      <c r="U27" s="141">
        <f>+IF($G$25=7,VLOOKUP(F27,appoggio!$A$2:$K$12,5,FALSE),IF($G$25=6,VLOOKUP(F27,appoggio!$A$2:$K$12,8,FALSE),IF($G$25=5,VLOOKUP(F27,appoggio!$A$2:$K$12,11,FALSE),0)))</f>
        <v>0</v>
      </c>
      <c r="V27" s="81">
        <f>+IF($G$25=7,VLOOKUP(F27,appoggio!$A$2:$K$12,4,FALSE),IF($G$25=6,VLOOKUP(F27,appoggio!$A$2:$K$12,7,FALSE),IF($G$25=5,VLOOKUP(F27,appoggio!$A$2:$K$12,10,FALSE),0)))</f>
        <v>0</v>
      </c>
      <c r="W27" s="142" t="str">
        <f t="shared" si="0"/>
        <v>resa mancante</v>
      </c>
      <c r="X27" s="142" t="str">
        <f t="shared" ref="X27:X40" si="4">+IFERROR($H$25/P27*V27,"resa mancante")</f>
        <v>resa mancante</v>
      </c>
      <c r="Y27" s="142" t="str">
        <f>+IFERROR(W27*'Istruzioni per la compilazione'!$B$3,"resa mancante")</f>
        <v>resa mancante</v>
      </c>
      <c r="Z27" s="192" t="str">
        <f t="shared" si="2"/>
        <v>resa mancante</v>
      </c>
      <c r="AA27" s="193" t="str">
        <f t="shared" si="3"/>
        <v>resa mancante</v>
      </c>
    </row>
    <row r="28" spans="2:27" ht="21.45" x14ac:dyDescent="0.3">
      <c r="B28" s="474"/>
      <c r="C28" s="79" t="s">
        <v>32</v>
      </c>
      <c r="D28" s="53" t="s">
        <v>43</v>
      </c>
      <c r="E28" s="80" t="s">
        <v>31</v>
      </c>
      <c r="F28" s="55" t="s">
        <v>7</v>
      </c>
      <c r="G28" s="443"/>
      <c r="H28" s="443"/>
      <c r="I28" s="455"/>
      <c r="J28" s="462"/>
      <c r="K28" s="477"/>
      <c r="L28" s="452"/>
      <c r="M28" s="466"/>
      <c r="N28" s="466"/>
      <c r="O28" s="466"/>
      <c r="P28" s="101"/>
      <c r="Q28" s="101"/>
      <c r="R28" s="101"/>
      <c r="S28" s="101"/>
      <c r="T28" s="101"/>
      <c r="U28" s="141">
        <f>+IF($G$25=7,VLOOKUP(F28,appoggio!$A$2:$K$12,5,FALSE),IF($G$25=6,VLOOKUP(F28,appoggio!$A$2:$K$12,8,FALSE),IF($G$25=5,VLOOKUP(F28,appoggio!$A$2:$K$12,11,FALSE),0)))</f>
        <v>0</v>
      </c>
      <c r="V28" s="81">
        <f>+IF($G$25=7,VLOOKUP(F28,appoggio!$A$2:$K$12,4,FALSE),IF($G$25=6,VLOOKUP(F28,appoggio!$A$2:$K$12,7,FALSE),IF($G$25=5,VLOOKUP(F28,appoggio!$A$2:$K$12,10,FALSE),0)))</f>
        <v>0</v>
      </c>
      <c r="W28" s="142" t="str">
        <f t="shared" si="0"/>
        <v>resa mancante</v>
      </c>
      <c r="X28" s="142" t="str">
        <f t="shared" si="4"/>
        <v>resa mancante</v>
      </c>
      <c r="Y28" s="142" t="str">
        <f>+IFERROR(W28*'Istruzioni per la compilazione'!$B$3,"resa mancante")</f>
        <v>resa mancante</v>
      </c>
      <c r="Z28" s="192" t="str">
        <f t="shared" si="2"/>
        <v>resa mancante</v>
      </c>
      <c r="AA28" s="193" t="str">
        <f t="shared" si="3"/>
        <v>resa mancante</v>
      </c>
    </row>
    <row r="29" spans="2:27" x14ac:dyDescent="0.3">
      <c r="B29" s="474"/>
      <c r="C29" s="79" t="s">
        <v>32</v>
      </c>
      <c r="D29" s="53" t="s">
        <v>6</v>
      </c>
      <c r="E29" s="80" t="s">
        <v>31</v>
      </c>
      <c r="F29" s="55" t="s">
        <v>7</v>
      </c>
      <c r="G29" s="443"/>
      <c r="H29" s="443"/>
      <c r="I29" s="455"/>
      <c r="J29" s="462"/>
      <c r="K29" s="477"/>
      <c r="L29" s="452"/>
      <c r="M29" s="466"/>
      <c r="N29" s="466"/>
      <c r="O29" s="466"/>
      <c r="P29" s="101"/>
      <c r="Q29" s="101"/>
      <c r="R29" s="101"/>
      <c r="S29" s="101"/>
      <c r="T29" s="101"/>
      <c r="U29" s="141">
        <f>+IF($G$25=7,VLOOKUP(F29,appoggio!$A$2:$K$12,5,FALSE),IF($G$25=6,VLOOKUP(F29,appoggio!$A$2:$K$12,8,FALSE),IF($G$25=5,VLOOKUP(F29,appoggio!$A$2:$K$12,11,FALSE),0)))</f>
        <v>0</v>
      </c>
      <c r="V29" s="81">
        <f>+IF($G$25=7,VLOOKUP(F29,appoggio!$A$2:$K$12,4,FALSE),IF($G$25=6,VLOOKUP(F29,appoggio!$A$2:$K$12,7,FALSE),IF($G$25=5,VLOOKUP(F29,appoggio!$A$2:$K$12,10,FALSE),0)))</f>
        <v>0</v>
      </c>
      <c r="W29" s="142" t="str">
        <f t="shared" si="0"/>
        <v>resa mancante</v>
      </c>
      <c r="X29" s="142" t="str">
        <f t="shared" si="4"/>
        <v>resa mancante</v>
      </c>
      <c r="Y29" s="142" t="str">
        <f>+IFERROR(W29*'Istruzioni per la compilazione'!$B$3,"resa mancante")</f>
        <v>resa mancante</v>
      </c>
      <c r="Z29" s="192" t="str">
        <f t="shared" si="2"/>
        <v>resa mancante</v>
      </c>
      <c r="AA29" s="193" t="str">
        <f t="shared" si="3"/>
        <v>resa mancante</v>
      </c>
    </row>
    <row r="30" spans="2:27" ht="32.15" x14ac:dyDescent="0.3">
      <c r="B30" s="474"/>
      <c r="C30" s="79" t="s">
        <v>32</v>
      </c>
      <c r="D30" s="53" t="s">
        <v>44</v>
      </c>
      <c r="E30" s="80" t="s">
        <v>31</v>
      </c>
      <c r="F30" s="55" t="s">
        <v>7</v>
      </c>
      <c r="G30" s="443"/>
      <c r="H30" s="443"/>
      <c r="I30" s="455"/>
      <c r="J30" s="462"/>
      <c r="K30" s="477"/>
      <c r="L30" s="452"/>
      <c r="M30" s="466"/>
      <c r="N30" s="466"/>
      <c r="O30" s="466"/>
      <c r="P30" s="101"/>
      <c r="Q30" s="101"/>
      <c r="R30" s="101"/>
      <c r="S30" s="101"/>
      <c r="T30" s="101"/>
      <c r="U30" s="141">
        <f>+IF($G$25=7,VLOOKUP(F30,appoggio!$A$2:$K$12,5,FALSE),IF($G$25=6,VLOOKUP(F30,appoggio!$A$2:$K$12,8,FALSE),IF($G$25=5,VLOOKUP(F30,appoggio!$A$2:$K$12,11,FALSE),0)))</f>
        <v>0</v>
      </c>
      <c r="V30" s="81">
        <f>+IF($G$25=7,VLOOKUP(F30,appoggio!$A$2:$K$12,4,FALSE),IF($G$25=6,VLOOKUP(F30,appoggio!$A$2:$K$12,7,FALSE),IF($G$25=5,VLOOKUP(F30,appoggio!$A$2:$K$12,10,FALSE),0)))</f>
        <v>0</v>
      </c>
      <c r="W30" s="142" t="str">
        <f t="shared" si="0"/>
        <v>resa mancante</v>
      </c>
      <c r="X30" s="142" t="str">
        <f t="shared" si="4"/>
        <v>resa mancante</v>
      </c>
      <c r="Y30" s="142" t="str">
        <f>+IFERROR(W30*'Istruzioni per la compilazione'!$B$3,"resa mancante")</f>
        <v>resa mancante</v>
      </c>
      <c r="Z30" s="192" t="str">
        <f t="shared" si="2"/>
        <v>resa mancante</v>
      </c>
      <c r="AA30" s="193" t="str">
        <f t="shared" si="3"/>
        <v>resa mancante</v>
      </c>
    </row>
    <row r="31" spans="2:27" x14ac:dyDescent="0.3">
      <c r="B31" s="474"/>
      <c r="C31" s="79" t="s">
        <v>32</v>
      </c>
      <c r="D31" s="53" t="s">
        <v>18</v>
      </c>
      <c r="E31" s="80" t="s">
        <v>31</v>
      </c>
      <c r="F31" s="55" t="s">
        <v>21</v>
      </c>
      <c r="G31" s="443"/>
      <c r="H31" s="443"/>
      <c r="I31" s="455"/>
      <c r="J31" s="462"/>
      <c r="K31" s="477"/>
      <c r="L31" s="452"/>
      <c r="M31" s="466"/>
      <c r="N31" s="466"/>
      <c r="O31" s="466"/>
      <c r="P31" s="101"/>
      <c r="Q31" s="101"/>
      <c r="R31" s="101"/>
      <c r="S31" s="101"/>
      <c r="T31" s="101"/>
      <c r="U31" s="141">
        <f>+IF($G$25=7,VLOOKUP(F31,appoggio!$A$2:$K$12,5,FALSE),IF($G$25=6,VLOOKUP(F31,appoggio!$A$2:$K$12,8,FALSE),IF($G$25=5,VLOOKUP(F31,appoggio!$A$2:$K$12,11,FALSE),0)))</f>
        <v>0</v>
      </c>
      <c r="V31" s="81">
        <f>+IF($G$25=7,VLOOKUP(F31,appoggio!$A$2:$K$12,4,FALSE),IF($G$25=6,VLOOKUP(F31,appoggio!$A$2:$K$12,7,FALSE),IF($G$25=5,VLOOKUP(F31,appoggio!$A$2:$K$12,10,FALSE),0)))</f>
        <v>0</v>
      </c>
      <c r="W31" s="142" t="str">
        <f t="shared" si="0"/>
        <v>resa mancante</v>
      </c>
      <c r="X31" s="142" t="str">
        <f t="shared" si="4"/>
        <v>resa mancante</v>
      </c>
      <c r="Y31" s="142" t="str">
        <f>+IFERROR(W31*'Istruzioni per la compilazione'!$B$3,"resa mancante")</f>
        <v>resa mancante</v>
      </c>
      <c r="Z31" s="192" t="str">
        <f t="shared" si="2"/>
        <v>resa mancante</v>
      </c>
      <c r="AA31" s="193" t="str">
        <f t="shared" si="3"/>
        <v>resa mancante</v>
      </c>
    </row>
    <row r="32" spans="2:27" x14ac:dyDescent="0.3">
      <c r="B32" s="474"/>
      <c r="C32" s="79" t="s">
        <v>32</v>
      </c>
      <c r="D32" s="53" t="s">
        <v>25</v>
      </c>
      <c r="E32" s="80" t="s">
        <v>31</v>
      </c>
      <c r="F32" s="55" t="s">
        <v>26</v>
      </c>
      <c r="G32" s="443"/>
      <c r="H32" s="443"/>
      <c r="I32" s="455"/>
      <c r="J32" s="462"/>
      <c r="K32" s="477"/>
      <c r="L32" s="452"/>
      <c r="M32" s="466"/>
      <c r="N32" s="466"/>
      <c r="O32" s="466"/>
      <c r="P32" s="101"/>
      <c r="Q32" s="101"/>
      <c r="R32" s="101"/>
      <c r="S32" s="101"/>
      <c r="T32" s="101"/>
      <c r="U32" s="141">
        <f>+IF($G$25=7,VLOOKUP(F32,appoggio!$A$2:$K$12,5,FALSE),IF($G$25=6,VLOOKUP(F32,appoggio!$A$2:$K$12,8,FALSE),IF($G$25=5,VLOOKUP(F32,appoggio!$A$2:$K$12,11,FALSE),0)))</f>
        <v>0</v>
      </c>
      <c r="V32" s="81">
        <f>+IF($G$25=7,VLOOKUP(F32,appoggio!$A$2:$K$12,4,FALSE),IF($G$25=6,VLOOKUP(F32,appoggio!$A$2:$K$12,7,FALSE),IF($G$25=5,VLOOKUP(F32,appoggio!$A$2:$K$12,10,FALSE),0)))</f>
        <v>0</v>
      </c>
      <c r="W32" s="142" t="str">
        <f t="shared" si="0"/>
        <v>resa mancante</v>
      </c>
      <c r="X32" s="142" t="str">
        <f t="shared" si="4"/>
        <v>resa mancante</v>
      </c>
      <c r="Y32" s="142" t="str">
        <f>+IFERROR(W32*'Istruzioni per la compilazione'!$B$3,"resa mancante")</f>
        <v>resa mancante</v>
      </c>
      <c r="Z32" s="192" t="str">
        <f t="shared" si="2"/>
        <v>resa mancante</v>
      </c>
      <c r="AA32" s="193" t="str">
        <f t="shared" si="3"/>
        <v>resa mancante</v>
      </c>
    </row>
    <row r="33" spans="2:27" ht="32.15" x14ac:dyDescent="0.3">
      <c r="B33" s="474"/>
      <c r="C33" s="79" t="s">
        <v>32</v>
      </c>
      <c r="D33" s="53" t="s">
        <v>23</v>
      </c>
      <c r="E33" s="80" t="s">
        <v>31</v>
      </c>
      <c r="F33" s="55" t="s">
        <v>26</v>
      </c>
      <c r="G33" s="443"/>
      <c r="H33" s="443"/>
      <c r="I33" s="455"/>
      <c r="J33" s="462"/>
      <c r="K33" s="477"/>
      <c r="L33" s="452"/>
      <c r="M33" s="466"/>
      <c r="N33" s="466"/>
      <c r="O33" s="466"/>
      <c r="P33" s="101"/>
      <c r="Q33" s="101"/>
      <c r="R33" s="101"/>
      <c r="S33" s="101"/>
      <c r="T33" s="101"/>
      <c r="U33" s="141">
        <f>+IF($G$25=7,VLOOKUP(F33,appoggio!$A$2:$K$12,5,FALSE),IF($G$25=6,VLOOKUP(F33,appoggio!$A$2:$K$12,8,FALSE),IF($G$25=5,VLOOKUP(F33,appoggio!$A$2:$K$12,11,FALSE),0)))</f>
        <v>0</v>
      </c>
      <c r="V33" s="81">
        <f>+IF($G$25=7,VLOOKUP(F33,appoggio!$A$2:$K$12,4,FALSE),IF($G$25=6,VLOOKUP(F33,appoggio!$A$2:$K$12,7,FALSE),IF($G$25=5,VLOOKUP(F33,appoggio!$A$2:$K$12,10,FALSE),0)))</f>
        <v>0</v>
      </c>
      <c r="W33" s="142" t="str">
        <f t="shared" si="0"/>
        <v>resa mancante</v>
      </c>
      <c r="X33" s="142" t="str">
        <f t="shared" si="4"/>
        <v>resa mancante</v>
      </c>
      <c r="Y33" s="142" t="str">
        <f>+IFERROR(W33*'Istruzioni per la compilazione'!$B$3,"resa mancante")</f>
        <v>resa mancante</v>
      </c>
      <c r="Z33" s="192" t="str">
        <f t="shared" si="2"/>
        <v>resa mancante</v>
      </c>
      <c r="AA33" s="193" t="str">
        <f t="shared" si="3"/>
        <v>resa mancante</v>
      </c>
    </row>
    <row r="34" spans="2:27" ht="21.45" x14ac:dyDescent="0.3">
      <c r="B34" s="474"/>
      <c r="C34" s="79" t="s">
        <v>32</v>
      </c>
      <c r="D34" s="53" t="s">
        <v>20</v>
      </c>
      <c r="E34" s="80" t="s">
        <v>31</v>
      </c>
      <c r="F34" s="55" t="s">
        <v>26</v>
      </c>
      <c r="G34" s="443"/>
      <c r="H34" s="443"/>
      <c r="I34" s="455"/>
      <c r="J34" s="462"/>
      <c r="K34" s="477"/>
      <c r="L34" s="452"/>
      <c r="M34" s="466"/>
      <c r="N34" s="466"/>
      <c r="O34" s="466"/>
      <c r="P34" s="101"/>
      <c r="Q34" s="101"/>
      <c r="R34" s="101"/>
      <c r="S34" s="101"/>
      <c r="T34" s="101"/>
      <c r="U34" s="141">
        <f>+IF($G$25=7,VLOOKUP(F34,appoggio!$A$2:$K$12,5,FALSE),IF($G$25=6,VLOOKUP(F34,appoggio!$A$2:$K$12,8,FALSE),IF($G$25=5,VLOOKUP(F34,appoggio!$A$2:$K$12,11,FALSE),0)))</f>
        <v>0</v>
      </c>
      <c r="V34" s="81">
        <f>+IF($G$25=7,VLOOKUP(F34,appoggio!$A$2:$K$12,4,FALSE),IF($G$25=6,VLOOKUP(F34,appoggio!$A$2:$K$12,7,FALSE),IF($G$25=5,VLOOKUP(F34,appoggio!$A$2:$K$12,10,FALSE),0)))</f>
        <v>0</v>
      </c>
      <c r="W34" s="142" t="str">
        <f t="shared" si="0"/>
        <v>resa mancante</v>
      </c>
      <c r="X34" s="142" t="str">
        <f t="shared" si="4"/>
        <v>resa mancante</v>
      </c>
      <c r="Y34" s="142" t="str">
        <f>+IFERROR(W34*'Istruzioni per la compilazione'!$B$3,"resa mancante")</f>
        <v>resa mancante</v>
      </c>
      <c r="Z34" s="192" t="str">
        <f t="shared" si="2"/>
        <v>resa mancante</v>
      </c>
      <c r="AA34" s="193" t="str">
        <f t="shared" si="3"/>
        <v>resa mancante</v>
      </c>
    </row>
    <row r="35" spans="2:27" x14ac:dyDescent="0.3">
      <c r="B35" s="474"/>
      <c r="C35" s="79" t="s">
        <v>32</v>
      </c>
      <c r="D35" s="53" t="s">
        <v>46</v>
      </c>
      <c r="E35" s="80" t="s">
        <v>31</v>
      </c>
      <c r="F35" s="55" t="s">
        <v>26</v>
      </c>
      <c r="G35" s="443"/>
      <c r="H35" s="443"/>
      <c r="I35" s="455"/>
      <c r="J35" s="462"/>
      <c r="K35" s="477"/>
      <c r="L35" s="452"/>
      <c r="M35" s="466"/>
      <c r="N35" s="466"/>
      <c r="O35" s="466"/>
      <c r="P35" s="101"/>
      <c r="Q35" s="101"/>
      <c r="R35" s="101"/>
      <c r="S35" s="101"/>
      <c r="T35" s="101"/>
      <c r="U35" s="141">
        <f>+IF($G$25=7,VLOOKUP(F35,appoggio!$A$2:$K$12,5,FALSE),IF($G$25=6,VLOOKUP(F35,appoggio!$A$2:$K$12,8,FALSE),IF($G$25=5,VLOOKUP(F35,appoggio!$A$2:$K$12,11,FALSE),0)))</f>
        <v>0</v>
      </c>
      <c r="V35" s="81">
        <f>+IF($G$25=7,VLOOKUP(F35,appoggio!$A$2:$K$12,4,FALSE),IF($G$25=6,VLOOKUP(F35,appoggio!$A$2:$K$12,7,FALSE),IF($G$25=5,VLOOKUP(F35,appoggio!$A$2:$K$12,10,FALSE),0)))</f>
        <v>0</v>
      </c>
      <c r="W35" s="142" t="str">
        <f t="shared" si="0"/>
        <v>resa mancante</v>
      </c>
      <c r="X35" s="142" t="str">
        <f t="shared" si="4"/>
        <v>resa mancante</v>
      </c>
      <c r="Y35" s="142" t="str">
        <f>+IFERROR(W35*'Istruzioni per la compilazione'!$B$3,"resa mancante")</f>
        <v>resa mancante</v>
      </c>
      <c r="Z35" s="192" t="str">
        <f t="shared" si="2"/>
        <v>resa mancante</v>
      </c>
      <c r="AA35" s="193" t="str">
        <f t="shared" si="3"/>
        <v>resa mancante</v>
      </c>
    </row>
    <row r="36" spans="2:27" ht="21.45" x14ac:dyDescent="0.3">
      <c r="B36" s="474"/>
      <c r="C36" s="79" t="s">
        <v>32</v>
      </c>
      <c r="D36" s="53" t="s">
        <v>49</v>
      </c>
      <c r="E36" s="80" t="s">
        <v>31</v>
      </c>
      <c r="F36" s="55" t="s">
        <v>39</v>
      </c>
      <c r="G36" s="443"/>
      <c r="H36" s="443"/>
      <c r="I36" s="455"/>
      <c r="J36" s="462"/>
      <c r="K36" s="477"/>
      <c r="L36" s="452"/>
      <c r="M36" s="466"/>
      <c r="N36" s="466"/>
      <c r="O36" s="466"/>
      <c r="P36" s="101"/>
      <c r="Q36" s="101"/>
      <c r="R36" s="101"/>
      <c r="S36" s="101"/>
      <c r="T36" s="101"/>
      <c r="U36" s="141">
        <f>+IF($G$25=7,VLOOKUP(F36,appoggio!$A$2:$K$12,5,FALSE),IF($G$25=6,VLOOKUP(F36,appoggio!$A$2:$K$12,8,FALSE),IF($G$25=5,VLOOKUP(F36,appoggio!$A$2:$K$12,11,FALSE),0)))</f>
        <v>0</v>
      </c>
      <c r="V36" s="81">
        <f>+IF($G$25=7,VLOOKUP(F36,appoggio!$A$2:$K$12,4,FALSE),IF($G$25=6,VLOOKUP(F36,appoggio!$A$2:$K$12,7,FALSE),IF($G$25=5,VLOOKUP(F36,appoggio!$A$2:$K$12,10,FALSE),0)))</f>
        <v>0</v>
      </c>
      <c r="W36" s="142" t="str">
        <f t="shared" si="0"/>
        <v>resa mancante</v>
      </c>
      <c r="X36" s="142" t="str">
        <f t="shared" si="4"/>
        <v>resa mancante</v>
      </c>
      <c r="Y36" s="142" t="str">
        <f>+IFERROR(W36*'Istruzioni per la compilazione'!$B$3,"resa mancante")</f>
        <v>resa mancante</v>
      </c>
      <c r="Z36" s="192" t="str">
        <f t="shared" si="2"/>
        <v>resa mancante</v>
      </c>
      <c r="AA36" s="193" t="str">
        <f t="shared" si="3"/>
        <v>resa mancante</v>
      </c>
    </row>
    <row r="37" spans="2:27" ht="21.45" x14ac:dyDescent="0.3">
      <c r="B37" s="474"/>
      <c r="C37" s="79" t="s">
        <v>32</v>
      </c>
      <c r="D37" s="53" t="s">
        <v>14</v>
      </c>
      <c r="E37" s="80" t="s">
        <v>31</v>
      </c>
      <c r="F37" s="55" t="s">
        <v>39</v>
      </c>
      <c r="G37" s="443"/>
      <c r="H37" s="443"/>
      <c r="I37" s="455"/>
      <c r="J37" s="462"/>
      <c r="K37" s="477"/>
      <c r="L37" s="452"/>
      <c r="M37" s="466"/>
      <c r="N37" s="466"/>
      <c r="O37" s="466"/>
      <c r="P37" s="101"/>
      <c r="Q37" s="101"/>
      <c r="R37" s="101"/>
      <c r="S37" s="101"/>
      <c r="T37" s="101"/>
      <c r="U37" s="141">
        <f>+IF($G$25=7,VLOOKUP(F37,appoggio!$A$2:$K$12,5,FALSE),IF($G$25=6,VLOOKUP(F37,appoggio!$A$2:$K$12,8,FALSE),IF($G$25=5,VLOOKUP(F37,appoggio!$A$2:$K$12,11,FALSE),0)))</f>
        <v>0</v>
      </c>
      <c r="V37" s="81">
        <f>+IF($G$25=7,VLOOKUP(F37,appoggio!$A$2:$K$12,4,FALSE),IF($G$25=6,VLOOKUP(F37,appoggio!$A$2:$K$12,7,FALSE),IF($G$25=5,VLOOKUP(F37,appoggio!$A$2:$K$12,10,FALSE),0)))</f>
        <v>0</v>
      </c>
      <c r="W37" s="142" t="str">
        <f t="shared" si="0"/>
        <v>resa mancante</v>
      </c>
      <c r="X37" s="142" t="str">
        <f t="shared" si="4"/>
        <v>resa mancante</v>
      </c>
      <c r="Y37" s="142" t="str">
        <f>+IFERROR(W37*'Istruzioni per la compilazione'!$B$3,"resa mancante")</f>
        <v>resa mancante</v>
      </c>
      <c r="Z37" s="192" t="str">
        <f t="shared" si="2"/>
        <v>resa mancante</v>
      </c>
      <c r="AA37" s="193" t="str">
        <f t="shared" si="3"/>
        <v>resa mancante</v>
      </c>
    </row>
    <row r="38" spans="2:27" x14ac:dyDescent="0.3">
      <c r="B38" s="474"/>
      <c r="C38" s="79" t="s">
        <v>32</v>
      </c>
      <c r="D38" s="57" t="s">
        <v>47</v>
      </c>
      <c r="E38" s="80" t="s">
        <v>31</v>
      </c>
      <c r="F38" s="55" t="s">
        <v>39</v>
      </c>
      <c r="G38" s="443"/>
      <c r="H38" s="443"/>
      <c r="I38" s="455"/>
      <c r="J38" s="462"/>
      <c r="K38" s="477"/>
      <c r="L38" s="452"/>
      <c r="M38" s="466"/>
      <c r="N38" s="466"/>
      <c r="O38" s="466"/>
      <c r="P38" s="101"/>
      <c r="Q38" s="101"/>
      <c r="R38" s="101"/>
      <c r="S38" s="101"/>
      <c r="T38" s="101"/>
      <c r="U38" s="141">
        <f>+IF($G$25=7,VLOOKUP(F38,appoggio!$A$2:$K$12,5,FALSE),IF($G$25=6,VLOOKUP(F38,appoggio!$A$2:$K$12,8,FALSE),IF($G$25=5,VLOOKUP(F38,appoggio!$A$2:$K$12,11,FALSE),0)))</f>
        <v>0</v>
      </c>
      <c r="V38" s="81">
        <f>+IF($G$25=7,VLOOKUP(F38,appoggio!$A$2:$K$12,4,FALSE),IF($G$25=6,VLOOKUP(F38,appoggio!$A$2:$K$12,7,FALSE),IF($G$25=5,VLOOKUP(F38,appoggio!$A$2:$K$12,10,FALSE),0)))</f>
        <v>0</v>
      </c>
      <c r="W38" s="142" t="str">
        <f t="shared" si="0"/>
        <v>resa mancante</v>
      </c>
      <c r="X38" s="142" t="str">
        <f t="shared" si="4"/>
        <v>resa mancante</v>
      </c>
      <c r="Y38" s="142" t="str">
        <f>+IFERROR(W38*'Istruzioni per la compilazione'!$B$3,"resa mancante")</f>
        <v>resa mancante</v>
      </c>
      <c r="Z38" s="192" t="str">
        <f t="shared" si="2"/>
        <v>resa mancante</v>
      </c>
      <c r="AA38" s="193" t="str">
        <f t="shared" si="3"/>
        <v>resa mancante</v>
      </c>
    </row>
    <row r="39" spans="2:27" ht="21.45" x14ac:dyDescent="0.3">
      <c r="B39" s="474"/>
      <c r="C39" s="79" t="s">
        <v>32</v>
      </c>
      <c r="D39" s="57" t="s">
        <v>38</v>
      </c>
      <c r="E39" s="80" t="s">
        <v>31</v>
      </c>
      <c r="F39" s="55" t="s">
        <v>39</v>
      </c>
      <c r="G39" s="443"/>
      <c r="H39" s="443"/>
      <c r="I39" s="455"/>
      <c r="J39" s="462"/>
      <c r="K39" s="477"/>
      <c r="L39" s="452"/>
      <c r="M39" s="466"/>
      <c r="N39" s="466"/>
      <c r="O39" s="466"/>
      <c r="P39" s="101"/>
      <c r="Q39" s="101"/>
      <c r="R39" s="101"/>
      <c r="S39" s="101"/>
      <c r="T39" s="101"/>
      <c r="U39" s="141">
        <f>+IF($G$25=7,VLOOKUP(F39,appoggio!$A$2:$K$12,5,FALSE),IF($G$25=6,VLOOKUP(F39,appoggio!$A$2:$K$12,8,FALSE),IF($G$25=5,VLOOKUP(F39,appoggio!$A$2:$K$12,11,FALSE),0)))</f>
        <v>0</v>
      </c>
      <c r="V39" s="81">
        <f>+IF($G$25=7,VLOOKUP(F39,appoggio!$A$2:$K$12,4,FALSE),IF($G$25=6,VLOOKUP(F39,appoggio!$A$2:$K$12,7,FALSE),IF($G$25=5,VLOOKUP(F39,appoggio!$A$2:$K$12,10,FALSE),0)))</f>
        <v>0</v>
      </c>
      <c r="W39" s="142" t="str">
        <f t="shared" si="0"/>
        <v>resa mancante</v>
      </c>
      <c r="X39" s="142" t="str">
        <f t="shared" si="4"/>
        <v>resa mancante</v>
      </c>
      <c r="Y39" s="142" t="str">
        <f>+IFERROR(W39*'Istruzioni per la compilazione'!$B$3,"resa mancante")</f>
        <v>resa mancante</v>
      </c>
      <c r="Z39" s="192" t="str">
        <f t="shared" si="2"/>
        <v>resa mancante</v>
      </c>
      <c r="AA39" s="193" t="str">
        <f t="shared" si="3"/>
        <v>resa mancante</v>
      </c>
    </row>
    <row r="40" spans="2:27" ht="21.9" thickBot="1" x14ac:dyDescent="0.35">
      <c r="B40" s="475"/>
      <c r="C40" s="86" t="s">
        <v>32</v>
      </c>
      <c r="D40" s="73" t="s">
        <v>516</v>
      </c>
      <c r="E40" s="87" t="s">
        <v>31</v>
      </c>
      <c r="F40" s="69" t="s">
        <v>50</v>
      </c>
      <c r="G40" s="444"/>
      <c r="H40" s="444"/>
      <c r="I40" s="456"/>
      <c r="J40" s="463"/>
      <c r="K40" s="477"/>
      <c r="L40" s="453"/>
      <c r="M40" s="467"/>
      <c r="N40" s="467"/>
      <c r="O40" s="467"/>
      <c r="P40" s="102"/>
      <c r="Q40" s="102"/>
      <c r="R40" s="102"/>
      <c r="S40" s="102"/>
      <c r="T40" s="102"/>
      <c r="U40" s="143">
        <f>+IF($G$25=7,VLOOKUP(F40,appoggio!$A$2:$K$12,5,FALSE),IF($G$25=6,VLOOKUP(F40,appoggio!$A$2:$K$12,8,FALSE),IF($G$25=5,VLOOKUP(F40,appoggio!$A$2:$K$12,11,FALSE),0)))</f>
        <v>0</v>
      </c>
      <c r="V40" s="90">
        <f>+IF($G$25=7,VLOOKUP(F40,appoggio!$A$2:$K$12,4,FALSE),IF($G$25=6,VLOOKUP(F40,appoggio!$A$2:$K$12,7,FALSE),IF($G$25=5,VLOOKUP(F40,appoggio!$A$2:$K$12,10,FALSE),0)))</f>
        <v>0</v>
      </c>
      <c r="W40" s="144" t="str">
        <f t="shared" si="0"/>
        <v>resa mancante</v>
      </c>
      <c r="X40" s="144" t="str">
        <f t="shared" si="4"/>
        <v>resa mancante</v>
      </c>
      <c r="Y40" s="144" t="str">
        <f>+IFERROR(W40*'Istruzioni per la compilazione'!$B$3,"resa mancante")</f>
        <v>resa mancante</v>
      </c>
      <c r="Z40" s="194" t="str">
        <f t="shared" si="2"/>
        <v>resa mancante</v>
      </c>
      <c r="AA40" s="195" t="str">
        <f t="shared" si="3"/>
        <v>resa mancante</v>
      </c>
    </row>
    <row r="41" spans="2:27" ht="14.4" customHeight="1" x14ac:dyDescent="0.3">
      <c r="B41" s="473" t="s">
        <v>405</v>
      </c>
      <c r="C41" s="84" t="s">
        <v>32</v>
      </c>
      <c r="D41" s="72" t="s">
        <v>40</v>
      </c>
      <c r="E41" s="85" t="s">
        <v>31</v>
      </c>
      <c r="F41" s="65" t="s">
        <v>7</v>
      </c>
      <c r="G41" s="445"/>
      <c r="H41" s="445"/>
      <c r="I41" s="457">
        <f>IFERROR(H41/H57,0)</f>
        <v>0</v>
      </c>
      <c r="J41" s="464">
        <f>IFERROR(VLOOKUP(G41,appoggio!$B$15:$C$17,2,FALSE)*5.5,0)</f>
        <v>0</v>
      </c>
      <c r="K41" s="477"/>
      <c r="L41" s="451">
        <f>+J41*(1-$K$5)</f>
        <v>0</v>
      </c>
      <c r="M41" s="465">
        <f>+L41*H41</f>
        <v>0</v>
      </c>
      <c r="N41" s="465">
        <f>+M41*12</f>
        <v>0</v>
      </c>
      <c r="O41" s="465">
        <f>+M41*'Istruzioni per la compilazione'!B3</f>
        <v>0</v>
      </c>
      <c r="P41" s="100"/>
      <c r="Q41" s="100"/>
      <c r="R41" s="100"/>
      <c r="S41" s="100"/>
      <c r="T41" s="100"/>
      <c r="U41" s="139">
        <f>+IF($G$41=7,VLOOKUP(F41,appoggio!$A$2:$K$12,5,FALSE),IF($G$41=6,VLOOKUP(F41,appoggio!$A$2:$K$12,8,FALSE),IF($G$41=5,VLOOKUP(F41,appoggio!$A$2:$K$12,11,FALSE),0)))</f>
        <v>0</v>
      </c>
      <c r="V41" s="89">
        <f>+IF($G$41=7,VLOOKUP(F41,appoggio!$A$2:$K$12,4,FALSE),IF($G$41=6,VLOOKUP(F41,appoggio!$A$2:$K$12,7,FALSE),IF($G$41=5,VLOOKUP(F41,appoggio!$A$2:$K$12,10,FALSE),0)))</f>
        <v>0</v>
      </c>
      <c r="W41" s="140" t="str">
        <f t="shared" si="0"/>
        <v>resa mancante</v>
      </c>
      <c r="X41" s="140" t="str">
        <f>+IFERROR($H$41/P41*V41,"resa mancante")</f>
        <v>resa mancante</v>
      </c>
      <c r="Y41" s="140" t="str">
        <f>+IFERROR(W41*'Istruzioni per la compilazione'!$B$3,"resa mancante")</f>
        <v>resa mancante</v>
      </c>
      <c r="Z41" s="190" t="str">
        <f t="shared" si="2"/>
        <v>resa mancante</v>
      </c>
      <c r="AA41" s="191" t="str">
        <f t="shared" si="3"/>
        <v>resa mancante</v>
      </c>
    </row>
    <row r="42" spans="2:27" ht="21.45" x14ac:dyDescent="0.3">
      <c r="B42" s="474"/>
      <c r="C42" s="79" t="s">
        <v>32</v>
      </c>
      <c r="D42" s="57" t="s">
        <v>43</v>
      </c>
      <c r="E42" s="80" t="s">
        <v>31</v>
      </c>
      <c r="F42" s="55" t="s">
        <v>7</v>
      </c>
      <c r="G42" s="443"/>
      <c r="H42" s="443"/>
      <c r="I42" s="455"/>
      <c r="J42" s="462"/>
      <c r="K42" s="477"/>
      <c r="L42" s="452"/>
      <c r="M42" s="466"/>
      <c r="N42" s="466"/>
      <c r="O42" s="466"/>
      <c r="P42" s="101"/>
      <c r="Q42" s="101"/>
      <c r="R42" s="101"/>
      <c r="S42" s="101"/>
      <c r="T42" s="101"/>
      <c r="U42" s="141">
        <f>+IF($G$41=7,VLOOKUP(F42,appoggio!$A$2:$K$12,5,FALSE),IF($G$41=6,VLOOKUP(F42,appoggio!$A$2:$K$12,8,FALSE),IF($G$41=5,VLOOKUP(F42,appoggio!$A$2:$K$12,11,FALSE),0)))</f>
        <v>0</v>
      </c>
      <c r="V42" s="81">
        <f>+IF($G$41=7,VLOOKUP(F42,appoggio!$A$2:$K$12,4,FALSE),IF($G$41=6,VLOOKUP(F42,appoggio!$A$2:$K$12,7,FALSE),IF($G$41=5,VLOOKUP(F42,appoggio!$A$2:$K$12,10,FALSE),0)))</f>
        <v>0</v>
      </c>
      <c r="W42" s="142" t="str">
        <f t="shared" si="0"/>
        <v>resa mancante</v>
      </c>
      <c r="X42" s="142" t="str">
        <f>+IFERROR($H$41/P42*V42,"resa mancante")</f>
        <v>resa mancante</v>
      </c>
      <c r="Y42" s="142" t="str">
        <f>+IFERROR(W42*'Istruzioni per la compilazione'!$B$3,"resa mancante")</f>
        <v>resa mancante</v>
      </c>
      <c r="Z42" s="192" t="str">
        <f t="shared" si="2"/>
        <v>resa mancante</v>
      </c>
      <c r="AA42" s="193" t="str">
        <f t="shared" si="3"/>
        <v>resa mancante</v>
      </c>
    </row>
    <row r="43" spans="2:27" ht="21.45" x14ac:dyDescent="0.3">
      <c r="B43" s="474"/>
      <c r="C43" s="79" t="s">
        <v>32</v>
      </c>
      <c r="D43" s="57" t="s">
        <v>36</v>
      </c>
      <c r="E43" s="80" t="s">
        <v>31</v>
      </c>
      <c r="F43" s="55" t="s">
        <v>7</v>
      </c>
      <c r="G43" s="443"/>
      <c r="H43" s="443"/>
      <c r="I43" s="455"/>
      <c r="J43" s="462"/>
      <c r="K43" s="477"/>
      <c r="L43" s="452"/>
      <c r="M43" s="466"/>
      <c r="N43" s="466"/>
      <c r="O43" s="466"/>
      <c r="P43" s="101"/>
      <c r="Q43" s="101"/>
      <c r="R43" s="101"/>
      <c r="S43" s="101"/>
      <c r="T43" s="101"/>
      <c r="U43" s="141">
        <f>+IF($G$41=7,VLOOKUP(F43,appoggio!$A$2:$K$12,5,FALSE),IF($G$41=6,VLOOKUP(F43,appoggio!$A$2:$K$12,8,FALSE),IF($G$41=5,VLOOKUP(F43,appoggio!$A$2:$K$12,11,FALSE),0)))</f>
        <v>0</v>
      </c>
      <c r="V43" s="81">
        <f>+IF($G$41=7,VLOOKUP(F43,appoggio!$A$2:$K$12,4,FALSE),IF($G$41=6,VLOOKUP(F43,appoggio!$A$2:$K$12,7,FALSE),IF($G$41=5,VLOOKUP(F43,appoggio!$A$2:$K$12,10,FALSE),0)))</f>
        <v>0</v>
      </c>
      <c r="W43" s="142" t="str">
        <f t="shared" si="0"/>
        <v>resa mancante</v>
      </c>
      <c r="X43" s="142" t="str">
        <f t="shared" ref="X43:X56" si="5">+IFERROR($H$41/P43*V43,"resa mancante")</f>
        <v>resa mancante</v>
      </c>
      <c r="Y43" s="142" t="str">
        <f>+IFERROR(W43*'Istruzioni per la compilazione'!$B$3,"resa mancante")</f>
        <v>resa mancante</v>
      </c>
      <c r="Z43" s="192" t="str">
        <f t="shared" si="2"/>
        <v>resa mancante</v>
      </c>
      <c r="AA43" s="193" t="str">
        <f t="shared" si="3"/>
        <v>resa mancante</v>
      </c>
    </row>
    <row r="44" spans="2:27" x14ac:dyDescent="0.3">
      <c r="B44" s="474"/>
      <c r="C44" s="79" t="s">
        <v>32</v>
      </c>
      <c r="D44" s="57" t="s">
        <v>6</v>
      </c>
      <c r="E44" s="80" t="s">
        <v>31</v>
      </c>
      <c r="F44" s="55" t="s">
        <v>7</v>
      </c>
      <c r="G44" s="443"/>
      <c r="H44" s="443"/>
      <c r="I44" s="455"/>
      <c r="J44" s="462"/>
      <c r="K44" s="477"/>
      <c r="L44" s="452"/>
      <c r="M44" s="466"/>
      <c r="N44" s="466"/>
      <c r="O44" s="466"/>
      <c r="P44" s="101"/>
      <c r="Q44" s="101"/>
      <c r="R44" s="101"/>
      <c r="S44" s="101"/>
      <c r="T44" s="101"/>
      <c r="U44" s="141">
        <f>+IF($G$41=7,VLOOKUP(F44,appoggio!$A$2:$K$12,5,FALSE),IF($G$41=6,VLOOKUP(F44,appoggio!$A$2:$K$12,8,FALSE),IF($G$41=5,VLOOKUP(F44,appoggio!$A$2:$K$12,11,FALSE),0)))</f>
        <v>0</v>
      </c>
      <c r="V44" s="81">
        <f>+IF($G$41=7,VLOOKUP(F44,appoggio!$A$2:$K$12,4,FALSE),IF($G$41=6,VLOOKUP(F44,appoggio!$A$2:$K$12,7,FALSE),IF($G$41=5,VLOOKUP(F44,appoggio!$A$2:$K$12,10,FALSE),0)))</f>
        <v>0</v>
      </c>
      <c r="W44" s="142" t="str">
        <f t="shared" si="0"/>
        <v>resa mancante</v>
      </c>
      <c r="X44" s="142" t="str">
        <f t="shared" si="5"/>
        <v>resa mancante</v>
      </c>
      <c r="Y44" s="142" t="str">
        <f>+IFERROR(W44*'Istruzioni per la compilazione'!$B$3,"resa mancante")</f>
        <v>resa mancante</v>
      </c>
      <c r="Z44" s="192" t="str">
        <f t="shared" si="2"/>
        <v>resa mancante</v>
      </c>
      <c r="AA44" s="193" t="str">
        <f t="shared" si="3"/>
        <v>resa mancante</v>
      </c>
    </row>
    <row r="45" spans="2:27" ht="32.15" x14ac:dyDescent="0.3">
      <c r="B45" s="474"/>
      <c r="C45" s="79" t="s">
        <v>32</v>
      </c>
      <c r="D45" s="57" t="s">
        <v>44</v>
      </c>
      <c r="E45" s="80" t="s">
        <v>31</v>
      </c>
      <c r="F45" s="55" t="s">
        <v>7</v>
      </c>
      <c r="G45" s="443"/>
      <c r="H45" s="443"/>
      <c r="I45" s="455"/>
      <c r="J45" s="462"/>
      <c r="K45" s="477"/>
      <c r="L45" s="452"/>
      <c r="M45" s="466"/>
      <c r="N45" s="466"/>
      <c r="O45" s="466"/>
      <c r="P45" s="101"/>
      <c r="Q45" s="101"/>
      <c r="R45" s="101"/>
      <c r="S45" s="101"/>
      <c r="T45" s="101"/>
      <c r="U45" s="141">
        <f>+IF($G$41=7,VLOOKUP(F45,appoggio!$A$2:$K$12,5,FALSE),IF($G$41=6,VLOOKUP(F45,appoggio!$A$2:$K$12,8,FALSE),IF($G$41=5,VLOOKUP(F45,appoggio!$A$2:$K$12,11,FALSE),0)))</f>
        <v>0</v>
      </c>
      <c r="V45" s="81">
        <f>+IF($G$41=7,VLOOKUP(F45,appoggio!$A$2:$K$12,4,FALSE),IF($G$41=6,VLOOKUP(F45,appoggio!$A$2:$K$12,7,FALSE),IF($G$41=5,VLOOKUP(F45,appoggio!$A$2:$K$12,10,FALSE),0)))</f>
        <v>0</v>
      </c>
      <c r="W45" s="142" t="str">
        <f t="shared" si="0"/>
        <v>resa mancante</v>
      </c>
      <c r="X45" s="142" t="str">
        <f t="shared" si="5"/>
        <v>resa mancante</v>
      </c>
      <c r="Y45" s="142" t="str">
        <f>+IFERROR(W45*'Istruzioni per la compilazione'!$B$3,"resa mancante")</f>
        <v>resa mancante</v>
      </c>
      <c r="Z45" s="192" t="str">
        <f t="shared" si="2"/>
        <v>resa mancante</v>
      </c>
      <c r="AA45" s="193" t="str">
        <f t="shared" si="3"/>
        <v>resa mancante</v>
      </c>
    </row>
    <row r="46" spans="2:27" x14ac:dyDescent="0.3">
      <c r="B46" s="474"/>
      <c r="C46" s="79" t="s">
        <v>32</v>
      </c>
      <c r="D46" s="57" t="s">
        <v>37</v>
      </c>
      <c r="E46" s="80" t="s">
        <v>31</v>
      </c>
      <c r="F46" s="55" t="s">
        <v>45</v>
      </c>
      <c r="G46" s="443"/>
      <c r="H46" s="443"/>
      <c r="I46" s="455"/>
      <c r="J46" s="462"/>
      <c r="K46" s="477"/>
      <c r="L46" s="452"/>
      <c r="M46" s="466"/>
      <c r="N46" s="466"/>
      <c r="O46" s="466"/>
      <c r="P46" s="101"/>
      <c r="Q46" s="101"/>
      <c r="R46" s="101"/>
      <c r="S46" s="101"/>
      <c r="T46" s="101"/>
      <c r="U46" s="141">
        <f>+IF($G$41=7,VLOOKUP(F46,appoggio!$A$2:$K$12,5,FALSE),IF($G$41=6,VLOOKUP(F46,appoggio!$A$2:$K$12,8,FALSE),IF($G$41=5,VLOOKUP(F46,appoggio!$A$2:$K$12,11,FALSE),0)))</f>
        <v>0</v>
      </c>
      <c r="V46" s="81">
        <f>+IF($G$41=7,VLOOKUP(F46,appoggio!$A$2:$K$12,4,FALSE),IF($G$41=6,VLOOKUP(F46,appoggio!$A$2:$K$12,7,FALSE),IF($G$41=5,VLOOKUP(F46,appoggio!$A$2:$K$12,10,FALSE),0)))</f>
        <v>0</v>
      </c>
      <c r="W46" s="142" t="str">
        <f t="shared" si="0"/>
        <v>resa mancante</v>
      </c>
      <c r="X46" s="142" t="str">
        <f t="shared" si="5"/>
        <v>resa mancante</v>
      </c>
      <c r="Y46" s="142" t="str">
        <f>+IFERROR(W46*'Istruzioni per la compilazione'!$B$3,"resa mancante")</f>
        <v>resa mancante</v>
      </c>
      <c r="Z46" s="192" t="str">
        <f t="shared" si="2"/>
        <v>resa mancante</v>
      </c>
      <c r="AA46" s="193" t="str">
        <f t="shared" si="3"/>
        <v>resa mancante</v>
      </c>
    </row>
    <row r="47" spans="2:27" x14ac:dyDescent="0.3">
      <c r="B47" s="474"/>
      <c r="C47" s="79" t="s">
        <v>32</v>
      </c>
      <c r="D47" s="57" t="s">
        <v>18</v>
      </c>
      <c r="E47" s="80" t="s">
        <v>31</v>
      </c>
      <c r="F47" s="55" t="s">
        <v>21</v>
      </c>
      <c r="G47" s="443"/>
      <c r="H47" s="443"/>
      <c r="I47" s="455"/>
      <c r="J47" s="462"/>
      <c r="K47" s="477"/>
      <c r="L47" s="452"/>
      <c r="M47" s="466"/>
      <c r="N47" s="466"/>
      <c r="O47" s="466"/>
      <c r="P47" s="101"/>
      <c r="Q47" s="101"/>
      <c r="R47" s="101"/>
      <c r="S47" s="101"/>
      <c r="T47" s="101"/>
      <c r="U47" s="141">
        <f>+IF($G$41=7,VLOOKUP(F47,appoggio!$A$2:$K$12,5,FALSE),IF($G$41=6,VLOOKUP(F47,appoggio!$A$2:$K$12,8,FALSE),IF($G$41=5,VLOOKUP(F47,appoggio!$A$2:$K$12,11,FALSE),0)))</f>
        <v>0</v>
      </c>
      <c r="V47" s="81">
        <f>+IF($G$41=7,VLOOKUP(F47,appoggio!$A$2:$K$12,4,FALSE),IF($G$41=6,VLOOKUP(F47,appoggio!$A$2:$K$12,7,FALSE),IF($G$41=5,VLOOKUP(F47,appoggio!$A$2:$K$12,10,FALSE),0)))</f>
        <v>0</v>
      </c>
      <c r="W47" s="142" t="str">
        <f t="shared" si="0"/>
        <v>resa mancante</v>
      </c>
      <c r="X47" s="142" t="str">
        <f t="shared" si="5"/>
        <v>resa mancante</v>
      </c>
      <c r="Y47" s="142" t="str">
        <f>+IFERROR(W47*'Istruzioni per la compilazione'!$B$3,"resa mancante")</f>
        <v>resa mancante</v>
      </c>
      <c r="Z47" s="192" t="str">
        <f t="shared" si="2"/>
        <v>resa mancante</v>
      </c>
      <c r="AA47" s="193" t="str">
        <f t="shared" si="3"/>
        <v>resa mancante</v>
      </c>
    </row>
    <row r="48" spans="2:27" ht="14.4" customHeight="1" x14ac:dyDescent="0.3">
      <c r="B48" s="474"/>
      <c r="C48" s="79" t="s">
        <v>32</v>
      </c>
      <c r="D48" s="57" t="s">
        <v>41</v>
      </c>
      <c r="E48" s="80" t="s">
        <v>31</v>
      </c>
      <c r="F48" s="55" t="s">
        <v>21</v>
      </c>
      <c r="G48" s="443"/>
      <c r="H48" s="443"/>
      <c r="I48" s="455"/>
      <c r="J48" s="462"/>
      <c r="K48" s="477"/>
      <c r="L48" s="452"/>
      <c r="M48" s="466"/>
      <c r="N48" s="466"/>
      <c r="O48" s="466"/>
      <c r="P48" s="101"/>
      <c r="Q48" s="101"/>
      <c r="R48" s="101"/>
      <c r="S48" s="101"/>
      <c r="T48" s="101"/>
      <c r="U48" s="141">
        <f>+IF($G$41=7,VLOOKUP(F48,appoggio!$A$2:$K$12,5,FALSE),IF($G$41=6,VLOOKUP(F48,appoggio!$A$2:$K$12,8,FALSE),IF($G$41=5,VLOOKUP(F48,appoggio!$A$2:$K$12,11,FALSE),0)))</f>
        <v>0</v>
      </c>
      <c r="V48" s="81">
        <f>+IF($G$41=7,VLOOKUP(F48,appoggio!$A$2:$K$12,4,FALSE),IF($G$41=6,VLOOKUP(F48,appoggio!$A$2:$K$12,7,FALSE),IF($G$41=5,VLOOKUP(F48,appoggio!$A$2:$K$12,10,FALSE),0)))</f>
        <v>0</v>
      </c>
      <c r="W48" s="142" t="str">
        <f t="shared" si="0"/>
        <v>resa mancante</v>
      </c>
      <c r="X48" s="142" t="str">
        <f t="shared" si="5"/>
        <v>resa mancante</v>
      </c>
      <c r="Y48" s="142" t="str">
        <f>+IFERROR(W48*'Istruzioni per la compilazione'!$B$3,"resa mancante")</f>
        <v>resa mancante</v>
      </c>
      <c r="Z48" s="192" t="str">
        <f t="shared" si="2"/>
        <v>resa mancante</v>
      </c>
      <c r="AA48" s="193" t="str">
        <f t="shared" si="3"/>
        <v>resa mancante</v>
      </c>
    </row>
    <row r="49" spans="2:27" ht="14.4" customHeight="1" x14ac:dyDescent="0.3">
      <c r="B49" s="474"/>
      <c r="C49" s="79" t="s">
        <v>32</v>
      </c>
      <c r="D49" s="57" t="s">
        <v>25</v>
      </c>
      <c r="E49" s="80" t="s">
        <v>31</v>
      </c>
      <c r="F49" s="55" t="s">
        <v>26</v>
      </c>
      <c r="G49" s="443"/>
      <c r="H49" s="443"/>
      <c r="I49" s="455"/>
      <c r="J49" s="462"/>
      <c r="K49" s="477"/>
      <c r="L49" s="452"/>
      <c r="M49" s="466"/>
      <c r="N49" s="466"/>
      <c r="O49" s="466"/>
      <c r="P49" s="101"/>
      <c r="Q49" s="101"/>
      <c r="R49" s="101"/>
      <c r="S49" s="101"/>
      <c r="T49" s="101"/>
      <c r="U49" s="141">
        <f>+IF($G$41=7,VLOOKUP(F49,appoggio!$A$2:$K$12,5,FALSE),IF($G$41=6,VLOOKUP(F49,appoggio!$A$2:$K$12,8,FALSE),IF($G$41=5,VLOOKUP(F49,appoggio!$A$2:$K$12,11,FALSE),0)))</f>
        <v>0</v>
      </c>
      <c r="V49" s="81">
        <f>+IF($G$41=7,VLOOKUP(F49,appoggio!$A$2:$K$12,4,FALSE),IF($G$41=6,VLOOKUP(F49,appoggio!$A$2:$K$12,7,FALSE),IF($G$41=5,VLOOKUP(F49,appoggio!$A$2:$K$12,10,FALSE),0)))</f>
        <v>0</v>
      </c>
      <c r="W49" s="142" t="str">
        <f t="shared" si="0"/>
        <v>resa mancante</v>
      </c>
      <c r="X49" s="142" t="str">
        <f t="shared" si="5"/>
        <v>resa mancante</v>
      </c>
      <c r="Y49" s="142" t="str">
        <f>+IFERROR(W49*'Istruzioni per la compilazione'!$B$3,"resa mancante")</f>
        <v>resa mancante</v>
      </c>
      <c r="Z49" s="192" t="str">
        <f t="shared" si="2"/>
        <v>resa mancante</v>
      </c>
      <c r="AA49" s="193" t="str">
        <f t="shared" si="3"/>
        <v>resa mancante</v>
      </c>
    </row>
    <row r="50" spans="2:27" ht="32.15" x14ac:dyDescent="0.3">
      <c r="B50" s="474"/>
      <c r="C50" s="79" t="s">
        <v>32</v>
      </c>
      <c r="D50" s="57" t="s">
        <v>23</v>
      </c>
      <c r="E50" s="80" t="s">
        <v>31</v>
      </c>
      <c r="F50" s="55" t="s">
        <v>26</v>
      </c>
      <c r="G50" s="443"/>
      <c r="H50" s="443"/>
      <c r="I50" s="455"/>
      <c r="J50" s="462"/>
      <c r="K50" s="477"/>
      <c r="L50" s="452"/>
      <c r="M50" s="466"/>
      <c r="N50" s="466"/>
      <c r="O50" s="466"/>
      <c r="P50" s="101"/>
      <c r="Q50" s="101"/>
      <c r="R50" s="101"/>
      <c r="S50" s="101"/>
      <c r="T50" s="101"/>
      <c r="U50" s="141">
        <f>+IF($G$41=7,VLOOKUP(F50,appoggio!$A$2:$K$12,5,FALSE),IF($G$41=6,VLOOKUP(F50,appoggio!$A$2:$K$12,8,FALSE),IF($G$41=5,VLOOKUP(F50,appoggio!$A$2:$K$12,11,FALSE),0)))</f>
        <v>0</v>
      </c>
      <c r="V50" s="81">
        <f>+IF($G$41=7,VLOOKUP(F50,appoggio!$A$2:$K$12,4,FALSE),IF($G$41=6,VLOOKUP(F50,appoggio!$A$2:$K$12,7,FALSE),IF($G$41=5,VLOOKUP(F50,appoggio!$A$2:$K$12,10,FALSE),0)))</f>
        <v>0</v>
      </c>
      <c r="W50" s="142" t="str">
        <f t="shared" si="0"/>
        <v>resa mancante</v>
      </c>
      <c r="X50" s="142" t="str">
        <f t="shared" si="5"/>
        <v>resa mancante</v>
      </c>
      <c r="Y50" s="142" t="str">
        <f>+IFERROR(W50*'Istruzioni per la compilazione'!$B$3,"resa mancante")</f>
        <v>resa mancante</v>
      </c>
      <c r="Z50" s="192" t="str">
        <f t="shared" si="2"/>
        <v>resa mancante</v>
      </c>
      <c r="AA50" s="193" t="str">
        <f t="shared" si="3"/>
        <v>resa mancante</v>
      </c>
    </row>
    <row r="51" spans="2:27" ht="14.4" customHeight="1" x14ac:dyDescent="0.3">
      <c r="B51" s="474"/>
      <c r="C51" s="79" t="s">
        <v>32</v>
      </c>
      <c r="D51" s="57" t="s">
        <v>20</v>
      </c>
      <c r="E51" s="80" t="s">
        <v>31</v>
      </c>
      <c r="F51" s="55" t="s">
        <v>26</v>
      </c>
      <c r="G51" s="443"/>
      <c r="H51" s="443"/>
      <c r="I51" s="455"/>
      <c r="J51" s="462"/>
      <c r="K51" s="477"/>
      <c r="L51" s="452"/>
      <c r="M51" s="466"/>
      <c r="N51" s="466"/>
      <c r="O51" s="466"/>
      <c r="P51" s="101"/>
      <c r="Q51" s="101"/>
      <c r="R51" s="101"/>
      <c r="S51" s="101"/>
      <c r="T51" s="101"/>
      <c r="U51" s="141">
        <f>+IF($G$41=7,VLOOKUP(F51,appoggio!$A$2:$K$12,5,FALSE),IF($G$41=6,VLOOKUP(F51,appoggio!$A$2:$K$12,8,FALSE),IF($G$41=5,VLOOKUP(F51,appoggio!$A$2:$K$12,11,FALSE),0)))</f>
        <v>0</v>
      </c>
      <c r="V51" s="81">
        <f>+IF($G$41=7,VLOOKUP(F51,appoggio!$A$2:$K$12,4,FALSE),IF($G$41=6,VLOOKUP(F51,appoggio!$A$2:$K$12,7,FALSE),IF($G$41=5,VLOOKUP(F51,appoggio!$A$2:$K$12,10,FALSE),0)))</f>
        <v>0</v>
      </c>
      <c r="W51" s="142" t="str">
        <f t="shared" si="0"/>
        <v>resa mancante</v>
      </c>
      <c r="X51" s="142" t="str">
        <f t="shared" si="5"/>
        <v>resa mancante</v>
      </c>
      <c r="Y51" s="142" t="str">
        <f>+IFERROR(W51*'Istruzioni per la compilazione'!$B$3,"resa mancante")</f>
        <v>resa mancante</v>
      </c>
      <c r="Z51" s="192" t="str">
        <f t="shared" si="2"/>
        <v>resa mancante</v>
      </c>
      <c r="AA51" s="193" t="str">
        <f t="shared" si="3"/>
        <v>resa mancante</v>
      </c>
    </row>
    <row r="52" spans="2:27" ht="14.4" customHeight="1" x14ac:dyDescent="0.3">
      <c r="B52" s="474"/>
      <c r="C52" s="79" t="s">
        <v>32</v>
      </c>
      <c r="D52" s="57" t="s">
        <v>14</v>
      </c>
      <c r="E52" s="80" t="s">
        <v>31</v>
      </c>
      <c r="F52" s="55" t="s">
        <v>39</v>
      </c>
      <c r="G52" s="443"/>
      <c r="H52" s="443"/>
      <c r="I52" s="455"/>
      <c r="J52" s="462"/>
      <c r="K52" s="477"/>
      <c r="L52" s="452"/>
      <c r="M52" s="466"/>
      <c r="N52" s="466"/>
      <c r="O52" s="466"/>
      <c r="P52" s="101"/>
      <c r="Q52" s="101"/>
      <c r="R52" s="101"/>
      <c r="S52" s="101"/>
      <c r="T52" s="101"/>
      <c r="U52" s="141">
        <f>+IF($G$41=7,VLOOKUP(F52,appoggio!$A$2:$K$12,5,FALSE),IF($G$41=6,VLOOKUP(F52,appoggio!$A$2:$K$12,8,FALSE),IF($G$41=5,VLOOKUP(F52,appoggio!$A$2:$K$12,11,FALSE),0)))</f>
        <v>0</v>
      </c>
      <c r="V52" s="81">
        <f>+IF($G$41=7,VLOOKUP(F52,appoggio!$A$2:$K$12,4,FALSE),IF($G$41=6,VLOOKUP(F52,appoggio!$A$2:$K$12,7,FALSE),IF($G$41=5,VLOOKUP(F52,appoggio!$A$2:$K$12,10,FALSE),0)))</f>
        <v>0</v>
      </c>
      <c r="W52" s="142" t="str">
        <f t="shared" si="0"/>
        <v>resa mancante</v>
      </c>
      <c r="X52" s="142" t="str">
        <f t="shared" si="5"/>
        <v>resa mancante</v>
      </c>
      <c r="Y52" s="142" t="str">
        <f>+IFERROR(W52*'Istruzioni per la compilazione'!$B$3,"resa mancante")</f>
        <v>resa mancante</v>
      </c>
      <c r="Z52" s="192" t="str">
        <f t="shared" si="2"/>
        <v>resa mancante</v>
      </c>
      <c r="AA52" s="193" t="str">
        <f t="shared" si="3"/>
        <v>resa mancante</v>
      </c>
    </row>
    <row r="53" spans="2:27" ht="21.45" x14ac:dyDescent="0.3">
      <c r="B53" s="474"/>
      <c r="C53" s="79" t="s">
        <v>32</v>
      </c>
      <c r="D53" s="57" t="s">
        <v>49</v>
      </c>
      <c r="E53" s="80" t="s">
        <v>31</v>
      </c>
      <c r="F53" s="55" t="s">
        <v>39</v>
      </c>
      <c r="G53" s="443"/>
      <c r="H53" s="443"/>
      <c r="I53" s="455"/>
      <c r="J53" s="462"/>
      <c r="K53" s="477"/>
      <c r="L53" s="452"/>
      <c r="M53" s="466"/>
      <c r="N53" s="466"/>
      <c r="O53" s="466"/>
      <c r="P53" s="101"/>
      <c r="Q53" s="101"/>
      <c r="R53" s="101"/>
      <c r="S53" s="101"/>
      <c r="T53" s="101"/>
      <c r="U53" s="141">
        <f>+IF($G$41=7,VLOOKUP(F53,appoggio!$A$2:$K$12,5,FALSE),IF($G$41=6,VLOOKUP(F53,appoggio!$A$2:$K$12,8,FALSE),IF($G$41=5,VLOOKUP(F53,appoggio!$A$2:$K$12,11,FALSE),0)))</f>
        <v>0</v>
      </c>
      <c r="V53" s="81">
        <f>+IF($G$41=7,VLOOKUP(F53,appoggio!$A$2:$K$12,4,FALSE),IF($G$41=6,VLOOKUP(F53,appoggio!$A$2:$K$12,7,FALSE),IF($G$41=5,VLOOKUP(F53,appoggio!$A$2:$K$12,10,FALSE),0)))</f>
        <v>0</v>
      </c>
      <c r="W53" s="142" t="str">
        <f t="shared" si="0"/>
        <v>resa mancante</v>
      </c>
      <c r="X53" s="142" t="str">
        <f t="shared" si="5"/>
        <v>resa mancante</v>
      </c>
      <c r="Y53" s="142" t="str">
        <f>+IFERROR(W53*'Istruzioni per la compilazione'!$B$3,"resa mancante")</f>
        <v>resa mancante</v>
      </c>
      <c r="Z53" s="192" t="str">
        <f t="shared" si="2"/>
        <v>resa mancante</v>
      </c>
      <c r="AA53" s="193" t="str">
        <f t="shared" si="3"/>
        <v>resa mancante</v>
      </c>
    </row>
    <row r="54" spans="2:27" ht="14.4" customHeight="1" x14ac:dyDescent="0.3">
      <c r="B54" s="474"/>
      <c r="C54" s="79" t="s">
        <v>32</v>
      </c>
      <c r="D54" s="57" t="s">
        <v>47</v>
      </c>
      <c r="E54" s="80" t="s">
        <v>31</v>
      </c>
      <c r="F54" s="55" t="s">
        <v>39</v>
      </c>
      <c r="G54" s="443"/>
      <c r="H54" s="443"/>
      <c r="I54" s="455"/>
      <c r="J54" s="462"/>
      <c r="K54" s="477"/>
      <c r="L54" s="452"/>
      <c r="M54" s="466"/>
      <c r="N54" s="466"/>
      <c r="O54" s="466"/>
      <c r="P54" s="101"/>
      <c r="Q54" s="101"/>
      <c r="R54" s="101"/>
      <c r="S54" s="101"/>
      <c r="T54" s="101"/>
      <c r="U54" s="141">
        <f>+IF($G$41=7,VLOOKUP(F54,appoggio!$A$2:$K$12,5,FALSE),IF($G$41=6,VLOOKUP(F54,appoggio!$A$2:$K$12,8,FALSE),IF($G$41=5,VLOOKUP(F54,appoggio!$A$2:$K$12,11,FALSE),0)))</f>
        <v>0</v>
      </c>
      <c r="V54" s="81">
        <f>+IF($G$41=7,VLOOKUP(F54,appoggio!$A$2:$K$12,4,FALSE),IF($G$41=6,VLOOKUP(F54,appoggio!$A$2:$K$12,7,FALSE),IF($G$41=5,VLOOKUP(F54,appoggio!$A$2:$K$12,10,FALSE),0)))</f>
        <v>0</v>
      </c>
      <c r="W54" s="142" t="str">
        <f t="shared" si="0"/>
        <v>resa mancante</v>
      </c>
      <c r="X54" s="142" t="str">
        <f t="shared" si="5"/>
        <v>resa mancante</v>
      </c>
      <c r="Y54" s="142" t="str">
        <f>+IFERROR(W54*'Istruzioni per la compilazione'!$B$3,"resa mancante")</f>
        <v>resa mancante</v>
      </c>
      <c r="Z54" s="192" t="str">
        <f t="shared" si="2"/>
        <v>resa mancante</v>
      </c>
      <c r="AA54" s="193" t="str">
        <f t="shared" si="3"/>
        <v>resa mancante</v>
      </c>
    </row>
    <row r="55" spans="2:27" ht="21.45" x14ac:dyDescent="0.3">
      <c r="B55" s="474"/>
      <c r="C55" s="79" t="s">
        <v>32</v>
      </c>
      <c r="D55" s="57" t="s">
        <v>38</v>
      </c>
      <c r="E55" s="80" t="s">
        <v>31</v>
      </c>
      <c r="F55" s="55" t="s">
        <v>39</v>
      </c>
      <c r="G55" s="443"/>
      <c r="H55" s="443"/>
      <c r="I55" s="455"/>
      <c r="J55" s="462"/>
      <c r="K55" s="477"/>
      <c r="L55" s="452"/>
      <c r="M55" s="466"/>
      <c r="N55" s="466"/>
      <c r="O55" s="466"/>
      <c r="P55" s="101"/>
      <c r="Q55" s="101"/>
      <c r="R55" s="101"/>
      <c r="S55" s="101"/>
      <c r="T55" s="101"/>
      <c r="U55" s="141">
        <f>+IF($G$41=7,VLOOKUP(F55,appoggio!$A$2:$K$12,5,FALSE),IF($G$41=6,VLOOKUP(F55,appoggio!$A$2:$K$12,8,FALSE),IF($G$41=5,VLOOKUP(F55,appoggio!$A$2:$K$12,11,FALSE),0)))</f>
        <v>0</v>
      </c>
      <c r="V55" s="81">
        <f>+IF($G$41=7,VLOOKUP(F55,appoggio!$A$2:$K$12,4,FALSE),IF($G$41=6,VLOOKUP(F55,appoggio!$A$2:$K$12,7,FALSE),IF($G$41=5,VLOOKUP(F55,appoggio!$A$2:$K$12,10,FALSE),0)))</f>
        <v>0</v>
      </c>
      <c r="W55" s="142" t="str">
        <f t="shared" si="0"/>
        <v>resa mancante</v>
      </c>
      <c r="X55" s="142" t="str">
        <f t="shared" si="5"/>
        <v>resa mancante</v>
      </c>
      <c r="Y55" s="142" t="str">
        <f>+IFERROR(W55*'Istruzioni per la compilazione'!$B$3,"resa mancante")</f>
        <v>resa mancante</v>
      </c>
      <c r="Z55" s="192" t="str">
        <f t="shared" si="2"/>
        <v>resa mancante</v>
      </c>
      <c r="AA55" s="193" t="str">
        <f t="shared" si="3"/>
        <v>resa mancante</v>
      </c>
    </row>
    <row r="56" spans="2:27" ht="10.3" customHeight="1" thickBot="1" x14ac:dyDescent="0.35">
      <c r="B56" s="475"/>
      <c r="C56" s="86" t="s">
        <v>32</v>
      </c>
      <c r="D56" s="73" t="s">
        <v>516</v>
      </c>
      <c r="E56" s="87" t="s">
        <v>31</v>
      </c>
      <c r="F56" s="69" t="s">
        <v>50</v>
      </c>
      <c r="G56" s="444"/>
      <c r="H56" s="444"/>
      <c r="I56" s="456"/>
      <c r="J56" s="463"/>
      <c r="K56" s="478"/>
      <c r="L56" s="453"/>
      <c r="M56" s="467"/>
      <c r="N56" s="467"/>
      <c r="O56" s="467"/>
      <c r="P56" s="102"/>
      <c r="Q56" s="102"/>
      <c r="R56" s="102"/>
      <c r="S56" s="102"/>
      <c r="T56" s="102"/>
      <c r="U56" s="143">
        <f>+IF($G$41=7,VLOOKUP(F56,appoggio!$A$2:$K$12,5,FALSE),IF($G$41=6,VLOOKUP(F56,appoggio!$A$2:$K$12,8,FALSE),IF($G$41=5,VLOOKUP(F56,appoggio!$A$2:$K$12,11,FALSE),0)))</f>
        <v>0</v>
      </c>
      <c r="V56" s="91">
        <f>+IF($G$41=7,VLOOKUP(F56,appoggio!$A$2:$K$12,4,FALSE),IF($G$41=6,VLOOKUP(F56,appoggio!$A$2:$K$12,7,FALSE),IF($G$41=5,VLOOKUP(F56,appoggio!$A$2:$K$12,10,FALSE),0)))</f>
        <v>0</v>
      </c>
      <c r="W56" s="136" t="str">
        <f t="shared" si="0"/>
        <v>resa mancante</v>
      </c>
      <c r="X56" s="136" t="str">
        <f t="shared" si="5"/>
        <v>resa mancante</v>
      </c>
      <c r="Y56" s="136" t="str">
        <f>+IFERROR(W56*'Istruzioni per la compilazione'!$B$3,"resa mancante")</f>
        <v>resa mancante</v>
      </c>
      <c r="Z56" s="175" t="str">
        <f t="shared" si="2"/>
        <v>resa mancante</v>
      </c>
      <c r="AA56" s="176" t="str">
        <f t="shared" si="3"/>
        <v>resa mancante</v>
      </c>
    </row>
    <row r="57" spans="2:27" ht="11.15" thickBot="1" x14ac:dyDescent="0.35">
      <c r="H57" s="88">
        <f>SUM(H5:H56)</f>
        <v>0</v>
      </c>
      <c r="M57" s="92">
        <f t="shared" ref="M57:N57" si="6">SUM(M5:M56)</f>
        <v>0</v>
      </c>
      <c r="N57" s="93">
        <f t="shared" si="6"/>
        <v>0</v>
      </c>
      <c r="O57" s="94">
        <f>SUM(O5:O56)</f>
        <v>0</v>
      </c>
      <c r="V57" s="16"/>
      <c r="W57" s="145">
        <f>SUM($W$5:$W$56)</f>
        <v>0</v>
      </c>
      <c r="X57" s="146">
        <f>SUM($X$5:$X$56)</f>
        <v>0</v>
      </c>
      <c r="Y57" s="146">
        <f>SUM($Y$5:$Y$56)</f>
        <v>0</v>
      </c>
      <c r="Z57" s="163">
        <f>SUM($Z$5:$Z$56)</f>
        <v>0</v>
      </c>
      <c r="AA57" s="164">
        <f>SUM($AA$5:$AA$56)</f>
        <v>0</v>
      </c>
    </row>
    <row r="58" spans="2:27" ht="18.649999999999999" customHeight="1" thickBot="1" x14ac:dyDescent="0.35">
      <c r="M58" s="6"/>
      <c r="N58" s="6"/>
      <c r="O58" s="6"/>
      <c r="V58" s="16"/>
      <c r="W58" s="471" t="s">
        <v>89</v>
      </c>
      <c r="X58" s="472"/>
      <c r="Y58" s="472"/>
      <c r="Z58" s="472"/>
      <c r="AA58" s="95">
        <f>IFERROR(AA57/O57,0)</f>
        <v>0</v>
      </c>
    </row>
    <row r="59" spans="2:27" x14ac:dyDescent="0.3">
      <c r="M59" s="6"/>
      <c r="W59" s="11"/>
      <c r="X59" s="11"/>
      <c r="Y59" s="11"/>
      <c r="Z59" s="11"/>
      <c r="AA59" s="11"/>
    </row>
    <row r="60" spans="2:27" x14ac:dyDescent="0.3">
      <c r="M60" s="6"/>
      <c r="W60" s="11"/>
      <c r="X60" s="11"/>
      <c r="Y60" s="11"/>
      <c r="Z60" s="11"/>
      <c r="AA60" s="11"/>
    </row>
    <row r="61" spans="2:27" x14ac:dyDescent="0.3">
      <c r="M61" s="6"/>
    </row>
    <row r="62" spans="2:27" x14ac:dyDescent="0.3">
      <c r="M62" s="6"/>
    </row>
    <row r="63" spans="2:27" x14ac:dyDescent="0.3">
      <c r="M63" s="6"/>
    </row>
    <row r="64" spans="2:27" x14ac:dyDescent="0.3">
      <c r="M64" s="6"/>
    </row>
    <row r="65" spans="13:13" x14ac:dyDescent="0.3">
      <c r="M65" s="6"/>
    </row>
    <row r="66" spans="13:13" x14ac:dyDescent="0.3">
      <c r="M66" s="6"/>
    </row>
    <row r="67" spans="13:13" x14ac:dyDescent="0.3">
      <c r="M67" s="6"/>
    </row>
    <row r="68" spans="13:13" x14ac:dyDescent="0.3">
      <c r="M68" s="6"/>
    </row>
    <row r="69" spans="13:13" x14ac:dyDescent="0.3">
      <c r="M69" s="6"/>
    </row>
    <row r="70" spans="13:13" x14ac:dyDescent="0.3">
      <c r="M70" s="6"/>
    </row>
    <row r="71" spans="13:13" x14ac:dyDescent="0.3">
      <c r="M71" s="6"/>
    </row>
    <row r="72" spans="13:13" x14ac:dyDescent="0.3">
      <c r="M72" s="6"/>
    </row>
    <row r="73" spans="13:13" x14ac:dyDescent="0.3">
      <c r="M73" s="6"/>
    </row>
    <row r="74" spans="13:13" x14ac:dyDescent="0.3">
      <c r="M74" s="6"/>
    </row>
    <row r="75" spans="13:13" x14ac:dyDescent="0.3">
      <c r="M75" s="6"/>
    </row>
    <row r="76" spans="13:13" x14ac:dyDescent="0.3">
      <c r="M76" s="6"/>
    </row>
  </sheetData>
  <mergeCells count="29">
    <mergeCell ref="G5:G24"/>
    <mergeCell ref="G25:G40"/>
    <mergeCell ref="G41:G56"/>
    <mergeCell ref="M41:M56"/>
    <mergeCell ref="N41:N56"/>
    <mergeCell ref="N25:N40"/>
    <mergeCell ref="O25:O40"/>
    <mergeCell ref="J5:J24"/>
    <mergeCell ref="J25:J40"/>
    <mergeCell ref="J41:J56"/>
    <mergeCell ref="L5:L24"/>
    <mergeCell ref="L25:L40"/>
    <mergeCell ref="L41:L56"/>
    <mergeCell ref="W58:Z58"/>
    <mergeCell ref="B5:B24"/>
    <mergeCell ref="B25:B40"/>
    <mergeCell ref="B41:B56"/>
    <mergeCell ref="I5:I24"/>
    <mergeCell ref="I25:I40"/>
    <mergeCell ref="I41:I56"/>
    <mergeCell ref="K5:K56"/>
    <mergeCell ref="O41:O56"/>
    <mergeCell ref="H5:H24"/>
    <mergeCell ref="H25:H40"/>
    <mergeCell ref="H41:H56"/>
    <mergeCell ref="M5:M24"/>
    <mergeCell ref="N5:N24"/>
    <mergeCell ref="O5:O24"/>
    <mergeCell ref="M25:M40"/>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A85"/>
  <sheetViews>
    <sheetView showGridLines="0" zoomScaleNormal="100" workbookViewId="0">
      <selection activeCell="D45" sqref="D45"/>
    </sheetView>
  </sheetViews>
  <sheetFormatPr defaultColWidth="8.921875" defaultRowHeight="10.75" x14ac:dyDescent="0.3"/>
  <cols>
    <col min="1" max="1" width="1.4609375" style="11" customWidth="1"/>
    <col min="2" max="2" width="26.3828125" style="11" customWidth="1"/>
    <col min="3" max="3" width="8.921875" style="11"/>
    <col min="4" max="4" width="78" style="12" customWidth="1"/>
    <col min="5" max="5" width="17.3828125" style="17" customWidth="1"/>
    <col min="6" max="6" width="17.3828125" style="11" customWidth="1"/>
    <col min="7" max="7" width="20" style="11" customWidth="1"/>
    <col min="8" max="8" width="17.3828125" style="11" customWidth="1"/>
    <col min="9" max="9" width="17.3828125" style="22" customWidth="1"/>
    <col min="10" max="20" width="17.3828125" style="11" customWidth="1"/>
    <col min="21" max="22" width="17.3828125" style="322" customWidth="1"/>
    <col min="23" max="27" width="17.3828125" style="11" customWidth="1"/>
    <col min="28" max="16384" width="8.921875" style="11"/>
  </cols>
  <sheetData>
    <row r="2" spans="2:27" ht="34.75" customHeight="1" x14ac:dyDescent="0.3">
      <c r="B2" s="18" t="s">
        <v>0</v>
      </c>
      <c r="C2" s="103">
        <f>+'Istruzioni per la compilazione'!B2</f>
        <v>0</v>
      </c>
    </row>
    <row r="3" spans="2:27" ht="31.3" customHeight="1" thickBot="1" x14ac:dyDescent="0.35">
      <c r="B3" s="402" t="s">
        <v>538</v>
      </c>
    </row>
    <row r="4" spans="2:27" ht="67.3" customHeight="1" thickBot="1" x14ac:dyDescent="0.35">
      <c r="B4" s="83" t="s">
        <v>393</v>
      </c>
      <c r="C4" s="70" t="s">
        <v>28</v>
      </c>
      <c r="D4" s="70" t="s">
        <v>29</v>
      </c>
      <c r="E4" s="70" t="s">
        <v>30</v>
      </c>
      <c r="F4" s="70" t="s">
        <v>5</v>
      </c>
      <c r="G4" s="70" t="s">
        <v>200</v>
      </c>
      <c r="H4" s="70" t="s">
        <v>91</v>
      </c>
      <c r="I4" s="70" t="s">
        <v>267</v>
      </c>
      <c r="J4" s="70" t="s">
        <v>90</v>
      </c>
      <c r="K4" s="70" t="s">
        <v>53</v>
      </c>
      <c r="L4" s="70" t="s">
        <v>54</v>
      </c>
      <c r="M4" s="70" t="s">
        <v>55</v>
      </c>
      <c r="N4" s="70" t="s">
        <v>56</v>
      </c>
      <c r="O4" s="70" t="s">
        <v>57</v>
      </c>
      <c r="P4" s="70" t="s">
        <v>60</v>
      </c>
      <c r="Q4" s="70" t="s">
        <v>58</v>
      </c>
      <c r="R4" s="70" t="s">
        <v>455</v>
      </c>
      <c r="S4" s="70" t="s">
        <v>456</v>
      </c>
      <c r="T4" s="70" t="s">
        <v>59</v>
      </c>
      <c r="U4" s="323" t="s">
        <v>61</v>
      </c>
      <c r="V4" s="323" t="s">
        <v>62</v>
      </c>
      <c r="W4" s="70" t="s">
        <v>83</v>
      </c>
      <c r="X4" s="70" t="s">
        <v>84</v>
      </c>
      <c r="Y4" s="70" t="s">
        <v>85</v>
      </c>
      <c r="Z4" s="70" t="s">
        <v>86</v>
      </c>
      <c r="AA4" s="71" t="s">
        <v>87</v>
      </c>
    </row>
    <row r="5" spans="2:27" ht="20.399999999999999" customHeight="1" x14ac:dyDescent="0.3">
      <c r="B5" s="473" t="s">
        <v>399</v>
      </c>
      <c r="C5" s="62" t="s">
        <v>32</v>
      </c>
      <c r="D5" s="63" t="s">
        <v>40</v>
      </c>
      <c r="E5" s="64" t="s">
        <v>31</v>
      </c>
      <c r="F5" s="65" t="s">
        <v>7</v>
      </c>
      <c r="G5" s="449"/>
      <c r="H5" s="445"/>
      <c r="I5" s="457">
        <f>IFERROR(H5/$H$66,0)</f>
        <v>0</v>
      </c>
      <c r="J5" s="479">
        <f>IFERROR(VLOOKUP(G5,appoggio!$B$15:$C$17,2,FALSE)*3.99,0)</f>
        <v>0</v>
      </c>
      <c r="K5" s="482"/>
      <c r="L5" s="451">
        <f>+J5*(1-$K$5)</f>
        <v>0</v>
      </c>
      <c r="M5" s="465">
        <f>+H5*L5</f>
        <v>0</v>
      </c>
      <c r="N5" s="465">
        <f>+M5*12</f>
        <v>0</v>
      </c>
      <c r="O5" s="465">
        <f>+M5*'Istruzioni per la compilazione'!B3</f>
        <v>0</v>
      </c>
      <c r="P5" s="78"/>
      <c r="Q5" s="78"/>
      <c r="R5" s="78"/>
      <c r="S5" s="78"/>
      <c r="T5" s="78"/>
      <c r="U5" s="131">
        <f>+IF($G$5=7,VLOOKUP(F5,appoggio!$A$2:$K$12,5,FALSE),IF($G$5=6,VLOOKUP(F5,appoggio!$A$2:$K$12,8,FALSE),IF($G$5=5,VLOOKUP(F5,appoggio!$A$2:$K$12,11,FALSE),0)))</f>
        <v>0</v>
      </c>
      <c r="V5" s="131">
        <f>+IF($G$5=7,VLOOKUP(F5,appoggio!$A$2:$K$12,4,FALSE),IF($G$5=6,VLOOKUP(F5,appoggio!$A$2:$K$12,7,FALSE),IF($G$5=5,VLOOKUP(F5,appoggio!$A$2:$K$12,10,FALSE),0)))</f>
        <v>0</v>
      </c>
      <c r="W5" s="132" t="str">
        <f>IFERROR(X5/12,"resa mancante")</f>
        <v>resa mancante</v>
      </c>
      <c r="X5" s="132" t="str">
        <f>+IFERROR($H$5/P5*V5,"resa mancante")</f>
        <v>resa mancante</v>
      </c>
      <c r="Y5" s="132" t="str">
        <f>+IFERROR(W5*'Istruzioni per la compilazione'!$B$3,"resa mancante")</f>
        <v>resa mancante</v>
      </c>
      <c r="Z5" s="184" t="str">
        <f>+IFERROR(X5*T5,"resa mancante")</f>
        <v>resa mancante</v>
      </c>
      <c r="AA5" s="185" t="str">
        <f>+IFERROR(Y5*T5,"resa mancante")</f>
        <v>resa mancante</v>
      </c>
    </row>
    <row r="6" spans="2:27" ht="13.3" customHeight="1" x14ac:dyDescent="0.3">
      <c r="B6" s="474"/>
      <c r="C6" s="52" t="s">
        <v>32</v>
      </c>
      <c r="D6" s="53" t="s">
        <v>41</v>
      </c>
      <c r="E6" s="54" t="s">
        <v>31</v>
      </c>
      <c r="F6" s="55" t="s">
        <v>21</v>
      </c>
      <c r="G6" s="447"/>
      <c r="H6" s="443"/>
      <c r="I6" s="455"/>
      <c r="J6" s="480"/>
      <c r="K6" s="483"/>
      <c r="L6" s="452"/>
      <c r="M6" s="466"/>
      <c r="N6" s="466"/>
      <c r="O6" s="466"/>
      <c r="P6" s="76"/>
      <c r="Q6" s="76"/>
      <c r="R6" s="76"/>
      <c r="S6" s="76"/>
      <c r="T6" s="76"/>
      <c r="U6" s="133">
        <f>+IF($G$5=7,VLOOKUP(F6,appoggio!$A$2:$K$12,5,FALSE),IF($G$5=6,VLOOKUP(F6,appoggio!$A$2:$K$12,8,FALSE),IF($G$5=5,VLOOKUP(F6,appoggio!$A$2:$K$12,11,FALSE),0)))</f>
        <v>0</v>
      </c>
      <c r="V6" s="133">
        <f>+IF($G$5=7,VLOOKUP(F6,appoggio!$A$2:$K$12,4,FALSE),IF($G$5=6,VLOOKUP(F6,appoggio!$A$2:$K$12,7,FALSE),IF($G$5=5,VLOOKUP(F6,appoggio!$A$2:$K$12,10,FALSE),0)))</f>
        <v>0</v>
      </c>
      <c r="W6" s="134" t="str">
        <f t="shared" ref="W6:W65" si="0">IFERROR(X6/12,"resa mancante")</f>
        <v>resa mancante</v>
      </c>
      <c r="X6" s="134" t="str">
        <f t="shared" ref="X6:X21" si="1">+IFERROR($H$5/P6*V6,"resa mancante")</f>
        <v>resa mancante</v>
      </c>
      <c r="Y6" s="134" t="str">
        <f>+IFERROR(W6*'Istruzioni per la compilazione'!$B$3,"resa mancante")</f>
        <v>resa mancante</v>
      </c>
      <c r="Z6" s="173" t="str">
        <f t="shared" ref="Z6:Z65" si="2">+IFERROR(X6*T6,"resa mancante")</f>
        <v>resa mancante</v>
      </c>
      <c r="AA6" s="174" t="str">
        <f t="shared" ref="AA6:AA65" si="3">+IFERROR(Y6*T6,"resa mancante")</f>
        <v>resa mancante</v>
      </c>
    </row>
    <row r="7" spans="2:27" ht="14.4" customHeight="1" x14ac:dyDescent="0.3">
      <c r="B7" s="474"/>
      <c r="C7" s="52" t="s">
        <v>32</v>
      </c>
      <c r="D7" s="53" t="s">
        <v>42</v>
      </c>
      <c r="E7" s="54" t="s">
        <v>31</v>
      </c>
      <c r="F7" s="55" t="s">
        <v>19</v>
      </c>
      <c r="G7" s="447"/>
      <c r="H7" s="443"/>
      <c r="I7" s="455"/>
      <c r="J7" s="480"/>
      <c r="K7" s="483"/>
      <c r="L7" s="452"/>
      <c r="M7" s="466"/>
      <c r="N7" s="466"/>
      <c r="O7" s="466"/>
      <c r="P7" s="76"/>
      <c r="Q7" s="76"/>
      <c r="R7" s="76"/>
      <c r="S7" s="76"/>
      <c r="T7" s="76"/>
      <c r="U7" s="133">
        <f>+IF($G$5=7,VLOOKUP(F7,appoggio!$A$2:$K$12,5,FALSE),IF($G$5=6,VLOOKUP(F7,appoggio!$A$2:$K$12,8,FALSE),IF($G$5=5,VLOOKUP(F7,appoggio!$A$2:$K$12,11,FALSE),0)))</f>
        <v>0</v>
      </c>
      <c r="V7" s="133">
        <f>+IF($G$5=7,VLOOKUP(F7,appoggio!$A$2:$K$12,4,FALSE),IF($G$5=6,VLOOKUP(F7,appoggio!$A$2:$K$12,7,FALSE),IF($G$5=5,VLOOKUP(F7,appoggio!$A$2:$K$12,10,FALSE),0)))</f>
        <v>0</v>
      </c>
      <c r="W7" s="134" t="str">
        <f t="shared" si="0"/>
        <v>resa mancante</v>
      </c>
      <c r="X7" s="134" t="str">
        <f t="shared" si="1"/>
        <v>resa mancante</v>
      </c>
      <c r="Y7" s="134" t="str">
        <f>+IFERROR(W7*'Istruzioni per la compilazione'!$B$3,"resa mancante")</f>
        <v>resa mancante</v>
      </c>
      <c r="Z7" s="173" t="str">
        <f t="shared" si="2"/>
        <v>resa mancante</v>
      </c>
      <c r="AA7" s="174" t="str">
        <f t="shared" si="3"/>
        <v>resa mancante</v>
      </c>
    </row>
    <row r="8" spans="2:27" ht="14.4" customHeight="1" x14ac:dyDescent="0.3">
      <c r="B8" s="474"/>
      <c r="C8" s="52" t="s">
        <v>32</v>
      </c>
      <c r="D8" s="53" t="s">
        <v>6</v>
      </c>
      <c r="E8" s="54" t="s">
        <v>31</v>
      </c>
      <c r="F8" s="55" t="s">
        <v>19</v>
      </c>
      <c r="G8" s="447"/>
      <c r="H8" s="443"/>
      <c r="I8" s="455"/>
      <c r="J8" s="480"/>
      <c r="K8" s="483"/>
      <c r="L8" s="452"/>
      <c r="M8" s="466"/>
      <c r="N8" s="466"/>
      <c r="O8" s="466"/>
      <c r="P8" s="76"/>
      <c r="Q8" s="76"/>
      <c r="R8" s="76"/>
      <c r="S8" s="76"/>
      <c r="T8" s="76"/>
      <c r="U8" s="133">
        <f>+IF($G$5=7,VLOOKUP(F8,appoggio!$A$2:$K$12,5,FALSE),IF($G$5=6,VLOOKUP(F8,appoggio!$A$2:$K$12,8,FALSE),IF($G$5=5,VLOOKUP(F8,appoggio!$A$2:$K$12,11,FALSE),0)))</f>
        <v>0</v>
      </c>
      <c r="V8" s="133">
        <f>+IF($G$5=7,VLOOKUP(F8,appoggio!$A$2:$K$12,4,FALSE),IF($G$5=6,VLOOKUP(F8,appoggio!$A$2:$K$12,7,FALSE),IF($G$5=5,VLOOKUP(F8,appoggio!$A$2:$K$12,10,FALSE),0)))</f>
        <v>0</v>
      </c>
      <c r="W8" s="134" t="str">
        <f t="shared" si="0"/>
        <v>resa mancante</v>
      </c>
      <c r="X8" s="134" t="str">
        <f t="shared" si="1"/>
        <v>resa mancante</v>
      </c>
      <c r="Y8" s="134" t="str">
        <f>+IFERROR(W8*'Istruzioni per la compilazione'!$B$3,"resa mancante")</f>
        <v>resa mancante</v>
      </c>
      <c r="Z8" s="173" t="str">
        <f t="shared" si="2"/>
        <v>resa mancante</v>
      </c>
      <c r="AA8" s="174" t="str">
        <f t="shared" si="3"/>
        <v>resa mancante</v>
      </c>
    </row>
    <row r="9" spans="2:27" ht="14.4" customHeight="1" x14ac:dyDescent="0.3">
      <c r="B9" s="474"/>
      <c r="C9" s="52" t="s">
        <v>32</v>
      </c>
      <c r="D9" s="53" t="s">
        <v>96</v>
      </c>
      <c r="E9" s="54" t="s">
        <v>31</v>
      </c>
      <c r="F9" s="55" t="s">
        <v>19</v>
      </c>
      <c r="G9" s="447"/>
      <c r="H9" s="443"/>
      <c r="I9" s="455"/>
      <c r="J9" s="480"/>
      <c r="K9" s="483"/>
      <c r="L9" s="452"/>
      <c r="M9" s="466"/>
      <c r="N9" s="466"/>
      <c r="O9" s="466"/>
      <c r="P9" s="76"/>
      <c r="Q9" s="76"/>
      <c r="R9" s="76"/>
      <c r="S9" s="76"/>
      <c r="T9" s="76"/>
      <c r="U9" s="133">
        <f>+IF($G$5=7,VLOOKUP(F9,appoggio!$A$2:$K$12,5,FALSE),IF($G$5=6,VLOOKUP(F9,appoggio!$A$2:$K$12,8,FALSE),IF($G$5=5,VLOOKUP(F9,appoggio!$A$2:$K$12,11,FALSE),0)))</f>
        <v>0</v>
      </c>
      <c r="V9" s="133">
        <f>+IF($G$5=7,VLOOKUP(F9,appoggio!$A$2:$K$12,4,FALSE),IF($G$5=6,VLOOKUP(F9,appoggio!$A$2:$K$12,7,FALSE),IF($G$5=5,VLOOKUP(F9,appoggio!$A$2:$K$12,10,FALSE),0)))</f>
        <v>0</v>
      </c>
      <c r="W9" s="134" t="str">
        <f t="shared" si="0"/>
        <v>resa mancante</v>
      </c>
      <c r="X9" s="134" t="str">
        <f t="shared" si="1"/>
        <v>resa mancante</v>
      </c>
      <c r="Y9" s="134" t="str">
        <f>+IFERROR(W9*'Istruzioni per la compilazione'!$B$3,"resa mancante")</f>
        <v>resa mancante</v>
      </c>
      <c r="Z9" s="173" t="str">
        <f t="shared" si="2"/>
        <v>resa mancante</v>
      </c>
      <c r="AA9" s="174" t="str">
        <f t="shared" si="3"/>
        <v>resa mancante</v>
      </c>
    </row>
    <row r="10" spans="2:27" ht="14.4" customHeight="1" x14ac:dyDescent="0.3">
      <c r="B10" s="474"/>
      <c r="C10" s="52" t="s">
        <v>32</v>
      </c>
      <c r="D10" s="53" t="s">
        <v>98</v>
      </c>
      <c r="E10" s="54" t="s">
        <v>31</v>
      </c>
      <c r="F10" s="55" t="s">
        <v>19</v>
      </c>
      <c r="G10" s="447"/>
      <c r="H10" s="443"/>
      <c r="I10" s="455"/>
      <c r="J10" s="480"/>
      <c r="K10" s="483"/>
      <c r="L10" s="452"/>
      <c r="M10" s="466"/>
      <c r="N10" s="466"/>
      <c r="O10" s="466"/>
      <c r="P10" s="76"/>
      <c r="Q10" s="76"/>
      <c r="R10" s="76"/>
      <c r="S10" s="76"/>
      <c r="T10" s="76"/>
      <c r="U10" s="133">
        <f>+IF($G$5=7,VLOOKUP(F10,appoggio!$A$2:$K$12,5,FALSE),IF($G$5=6,VLOOKUP(F10,appoggio!$A$2:$K$12,8,FALSE),IF($G$5=5,VLOOKUP(F10,appoggio!$A$2:$K$12,11,FALSE),0)))</f>
        <v>0</v>
      </c>
      <c r="V10" s="133">
        <f>+IF($G$5=7,VLOOKUP(F10,appoggio!$A$2:$K$12,4,FALSE),IF($G$5=6,VLOOKUP(F10,appoggio!$A$2:$K$12,7,FALSE),IF($G$5=5,VLOOKUP(F10,appoggio!$A$2:$K$12,10,FALSE),0)))</f>
        <v>0</v>
      </c>
      <c r="W10" s="134" t="str">
        <f t="shared" si="0"/>
        <v>resa mancante</v>
      </c>
      <c r="X10" s="134" t="str">
        <f t="shared" si="1"/>
        <v>resa mancante</v>
      </c>
      <c r="Y10" s="134" t="str">
        <f>+IFERROR(W10*'Istruzioni per la compilazione'!$B$3,"resa mancante")</f>
        <v>resa mancante</v>
      </c>
      <c r="Z10" s="173" t="str">
        <f t="shared" si="2"/>
        <v>resa mancante</v>
      </c>
      <c r="AA10" s="174" t="str">
        <f t="shared" si="3"/>
        <v>resa mancante</v>
      </c>
    </row>
    <row r="11" spans="2:27" ht="14.4" customHeight="1" x14ac:dyDescent="0.3">
      <c r="B11" s="474"/>
      <c r="C11" s="52" t="s">
        <v>32</v>
      </c>
      <c r="D11" s="53" t="s">
        <v>44</v>
      </c>
      <c r="E11" s="54" t="s">
        <v>31</v>
      </c>
      <c r="F11" s="55" t="s">
        <v>19</v>
      </c>
      <c r="G11" s="447"/>
      <c r="H11" s="443"/>
      <c r="I11" s="455"/>
      <c r="J11" s="480"/>
      <c r="K11" s="483"/>
      <c r="L11" s="452"/>
      <c r="M11" s="466"/>
      <c r="N11" s="466"/>
      <c r="O11" s="466"/>
      <c r="P11" s="76"/>
      <c r="Q11" s="76"/>
      <c r="R11" s="76"/>
      <c r="S11" s="76"/>
      <c r="T11" s="76"/>
      <c r="U11" s="133">
        <f>+IF($G$5=7,VLOOKUP(F11,appoggio!$A$2:$K$12,5,FALSE),IF($G$5=6,VLOOKUP(F11,appoggio!$A$2:$K$12,8,FALSE),IF($G$5=5,VLOOKUP(F11,appoggio!$A$2:$K$12,11,FALSE),0)))</f>
        <v>0</v>
      </c>
      <c r="V11" s="133">
        <f>+IF($G$5=7,VLOOKUP(F11,appoggio!$A$2:$K$12,4,FALSE),IF($G$5=6,VLOOKUP(F11,appoggio!$A$2:$K$12,7,FALSE),IF($G$5=5,VLOOKUP(F11,appoggio!$A$2:$K$12,10,FALSE),0)))</f>
        <v>0</v>
      </c>
      <c r="W11" s="134" t="str">
        <f t="shared" si="0"/>
        <v>resa mancante</v>
      </c>
      <c r="X11" s="134" t="str">
        <f t="shared" si="1"/>
        <v>resa mancante</v>
      </c>
      <c r="Y11" s="134" t="str">
        <f>+IFERROR(W11*'Istruzioni per la compilazione'!$B$3,"resa mancante")</f>
        <v>resa mancante</v>
      </c>
      <c r="Z11" s="173" t="str">
        <f t="shared" si="2"/>
        <v>resa mancante</v>
      </c>
      <c r="AA11" s="174" t="str">
        <f t="shared" si="3"/>
        <v>resa mancante</v>
      </c>
    </row>
    <row r="12" spans="2:27" x14ac:dyDescent="0.3">
      <c r="B12" s="474"/>
      <c r="C12" s="52" t="s">
        <v>32</v>
      </c>
      <c r="D12" s="53" t="s">
        <v>18</v>
      </c>
      <c r="E12" s="54" t="s">
        <v>31</v>
      </c>
      <c r="F12" s="55" t="s">
        <v>21</v>
      </c>
      <c r="G12" s="447"/>
      <c r="H12" s="443"/>
      <c r="I12" s="455"/>
      <c r="J12" s="480"/>
      <c r="K12" s="483"/>
      <c r="L12" s="452"/>
      <c r="M12" s="466"/>
      <c r="N12" s="466"/>
      <c r="O12" s="466"/>
      <c r="P12" s="76"/>
      <c r="Q12" s="76"/>
      <c r="R12" s="76"/>
      <c r="S12" s="76"/>
      <c r="T12" s="76"/>
      <c r="U12" s="133">
        <f>+IF($G$5=7,VLOOKUP(F12,appoggio!$A$2:$K$12,5,FALSE),IF($G$5=6,VLOOKUP(F12,appoggio!$A$2:$K$12,8,FALSE),IF($G$5=5,VLOOKUP(F12,appoggio!$A$2:$K$12,11,FALSE),0)))</f>
        <v>0</v>
      </c>
      <c r="V12" s="133">
        <f>+IF($G$5=7,VLOOKUP(F12,appoggio!$A$2:$K$12,4,FALSE),IF($G$5=6,VLOOKUP(F12,appoggio!$A$2:$K$12,7,FALSE),IF($G$5=5,VLOOKUP(F12,appoggio!$A$2:$K$12,10,FALSE),0)))</f>
        <v>0</v>
      </c>
      <c r="W12" s="134" t="str">
        <f t="shared" si="0"/>
        <v>resa mancante</v>
      </c>
      <c r="X12" s="134" t="str">
        <f t="shared" si="1"/>
        <v>resa mancante</v>
      </c>
      <c r="Y12" s="134" t="str">
        <f>+IFERROR(W12*'Istruzioni per la compilazione'!$B$3,"resa mancante")</f>
        <v>resa mancante</v>
      </c>
      <c r="Z12" s="173" t="str">
        <f t="shared" si="2"/>
        <v>resa mancante</v>
      </c>
      <c r="AA12" s="174" t="str">
        <f t="shared" si="3"/>
        <v>resa mancante</v>
      </c>
    </row>
    <row r="13" spans="2:27" x14ac:dyDescent="0.3">
      <c r="B13" s="474"/>
      <c r="C13" s="52" t="s">
        <v>32</v>
      </c>
      <c r="D13" s="53" t="s">
        <v>25</v>
      </c>
      <c r="E13" s="54" t="s">
        <v>31</v>
      </c>
      <c r="F13" s="55" t="s">
        <v>26</v>
      </c>
      <c r="G13" s="447"/>
      <c r="H13" s="443"/>
      <c r="I13" s="455"/>
      <c r="J13" s="480"/>
      <c r="K13" s="483"/>
      <c r="L13" s="452"/>
      <c r="M13" s="466"/>
      <c r="N13" s="466"/>
      <c r="O13" s="466"/>
      <c r="P13" s="76"/>
      <c r="Q13" s="76"/>
      <c r="R13" s="76"/>
      <c r="S13" s="76"/>
      <c r="T13" s="76"/>
      <c r="U13" s="133">
        <f>+IF($G$5=7,VLOOKUP(F13,appoggio!$A$2:$K$12,5,FALSE),IF($G$5=6,VLOOKUP(F13,appoggio!$A$2:$K$12,8,FALSE),IF($G$5=5,VLOOKUP(F13,appoggio!$A$2:$K$12,11,FALSE),0)))</f>
        <v>0</v>
      </c>
      <c r="V13" s="133">
        <f>+IF($G$5=7,VLOOKUP(F13,appoggio!$A$2:$K$12,4,FALSE),IF($G$5=6,VLOOKUP(F13,appoggio!$A$2:$K$12,7,FALSE),IF($G$5=5,VLOOKUP(F13,appoggio!$A$2:$K$12,10,FALSE),0)))</f>
        <v>0</v>
      </c>
      <c r="W13" s="134" t="str">
        <f t="shared" si="0"/>
        <v>resa mancante</v>
      </c>
      <c r="X13" s="134" t="str">
        <f t="shared" si="1"/>
        <v>resa mancante</v>
      </c>
      <c r="Y13" s="134" t="str">
        <f>+IFERROR(W13*'Istruzioni per la compilazione'!$B$3,"resa mancante")</f>
        <v>resa mancante</v>
      </c>
      <c r="Z13" s="173" t="str">
        <f t="shared" si="2"/>
        <v>resa mancante</v>
      </c>
      <c r="AA13" s="174" t="str">
        <f t="shared" si="3"/>
        <v>resa mancante</v>
      </c>
    </row>
    <row r="14" spans="2:27" ht="32.15" x14ac:dyDescent="0.3">
      <c r="B14" s="474"/>
      <c r="C14" s="52" t="s">
        <v>32</v>
      </c>
      <c r="D14" s="53" t="s">
        <v>23</v>
      </c>
      <c r="E14" s="54" t="s">
        <v>31</v>
      </c>
      <c r="F14" s="55" t="s">
        <v>26</v>
      </c>
      <c r="G14" s="447"/>
      <c r="H14" s="443"/>
      <c r="I14" s="455"/>
      <c r="J14" s="480"/>
      <c r="K14" s="483"/>
      <c r="L14" s="452"/>
      <c r="M14" s="466"/>
      <c r="N14" s="466"/>
      <c r="O14" s="466"/>
      <c r="P14" s="76"/>
      <c r="Q14" s="76"/>
      <c r="R14" s="76"/>
      <c r="S14" s="76"/>
      <c r="T14" s="76"/>
      <c r="U14" s="133">
        <f>+IF($G$5=7,VLOOKUP(F14,appoggio!$A$2:$K$12,5,FALSE),IF($G$5=6,VLOOKUP(F14,appoggio!$A$2:$K$12,8,FALSE),IF($G$5=5,VLOOKUP(F14,appoggio!$A$2:$K$12,11,FALSE),0)))</f>
        <v>0</v>
      </c>
      <c r="V14" s="133">
        <f>+IF($G$5=7,VLOOKUP(F14,appoggio!$A$2:$K$12,4,FALSE),IF($G$5=6,VLOOKUP(F14,appoggio!$A$2:$K$12,7,FALSE),IF($G$5=5,VLOOKUP(F14,appoggio!$A$2:$K$12,10,FALSE),0)))</f>
        <v>0</v>
      </c>
      <c r="W14" s="134" t="str">
        <f t="shared" si="0"/>
        <v>resa mancante</v>
      </c>
      <c r="X14" s="134" t="str">
        <f t="shared" si="1"/>
        <v>resa mancante</v>
      </c>
      <c r="Y14" s="134" t="str">
        <f>+IFERROR(W14*'Istruzioni per la compilazione'!$B$3,"resa mancante")</f>
        <v>resa mancante</v>
      </c>
      <c r="Z14" s="173" t="str">
        <f t="shared" si="2"/>
        <v>resa mancante</v>
      </c>
      <c r="AA14" s="174" t="str">
        <f t="shared" si="3"/>
        <v>resa mancante</v>
      </c>
    </row>
    <row r="15" spans="2:27" ht="21.45" x14ac:dyDescent="0.3">
      <c r="B15" s="474"/>
      <c r="C15" s="52" t="s">
        <v>32</v>
      </c>
      <c r="D15" s="53" t="s">
        <v>20</v>
      </c>
      <c r="E15" s="54" t="s">
        <v>31</v>
      </c>
      <c r="F15" s="55" t="s">
        <v>26</v>
      </c>
      <c r="G15" s="447"/>
      <c r="H15" s="443"/>
      <c r="I15" s="455"/>
      <c r="J15" s="480"/>
      <c r="K15" s="483"/>
      <c r="L15" s="452"/>
      <c r="M15" s="466"/>
      <c r="N15" s="466"/>
      <c r="O15" s="466"/>
      <c r="P15" s="76"/>
      <c r="Q15" s="76"/>
      <c r="R15" s="76"/>
      <c r="S15" s="76"/>
      <c r="T15" s="76"/>
      <c r="U15" s="133">
        <f>+IF($G$5=7,VLOOKUP(F15,appoggio!$A$2:$K$12,5,FALSE),IF($G$5=6,VLOOKUP(F15,appoggio!$A$2:$K$12,8,FALSE),IF($G$5=5,VLOOKUP(F15,appoggio!$A$2:$K$12,11,FALSE),0)))</f>
        <v>0</v>
      </c>
      <c r="V15" s="133">
        <f>+IF($G$5=7,VLOOKUP(F15,appoggio!$A$2:$K$12,4,FALSE),IF($G$5=6,VLOOKUP(F15,appoggio!$A$2:$K$12,7,FALSE),IF($G$5=5,VLOOKUP(F15,appoggio!$A$2:$K$12,10,FALSE),0)))</f>
        <v>0</v>
      </c>
      <c r="W15" s="134" t="str">
        <f t="shared" si="0"/>
        <v>resa mancante</v>
      </c>
      <c r="X15" s="134" t="str">
        <f t="shared" si="1"/>
        <v>resa mancante</v>
      </c>
      <c r="Y15" s="134" t="str">
        <f>+IFERROR(W15*'Istruzioni per la compilazione'!$B$3,"resa mancante")</f>
        <v>resa mancante</v>
      </c>
      <c r="Z15" s="173" t="str">
        <f t="shared" si="2"/>
        <v>resa mancante</v>
      </c>
      <c r="AA15" s="174" t="str">
        <f t="shared" si="3"/>
        <v>resa mancante</v>
      </c>
    </row>
    <row r="16" spans="2:27" ht="14.4" customHeight="1" x14ac:dyDescent="0.3">
      <c r="B16" s="474"/>
      <c r="C16" s="52" t="s">
        <v>32</v>
      </c>
      <c r="D16" s="53" t="s">
        <v>49</v>
      </c>
      <c r="E16" s="54" t="s">
        <v>31</v>
      </c>
      <c r="F16" s="55" t="s">
        <v>39</v>
      </c>
      <c r="G16" s="447"/>
      <c r="H16" s="443"/>
      <c r="I16" s="455"/>
      <c r="J16" s="480"/>
      <c r="K16" s="483"/>
      <c r="L16" s="452"/>
      <c r="M16" s="466"/>
      <c r="N16" s="466"/>
      <c r="O16" s="466"/>
      <c r="P16" s="76"/>
      <c r="Q16" s="76"/>
      <c r="R16" s="76"/>
      <c r="S16" s="76"/>
      <c r="T16" s="76"/>
      <c r="U16" s="133">
        <f>+IF($G$5=7,VLOOKUP(F16,appoggio!$A$2:$K$12,5,FALSE),IF($G$5=6,VLOOKUP(F16,appoggio!$A$2:$K$12,8,FALSE),IF($G$5=5,VLOOKUP(F16,appoggio!$A$2:$K$12,11,FALSE),0)))</f>
        <v>0</v>
      </c>
      <c r="V16" s="133">
        <f>+IF($G$5=7,VLOOKUP(F16,appoggio!$A$2:$K$12,4,FALSE),IF($G$5=6,VLOOKUP(F16,appoggio!$A$2:$K$12,7,FALSE),IF($G$5=5,VLOOKUP(F16,appoggio!$A$2:$K$12,10,FALSE),0)))</f>
        <v>0</v>
      </c>
      <c r="W16" s="134" t="str">
        <f t="shared" si="0"/>
        <v>resa mancante</v>
      </c>
      <c r="X16" s="134" t="str">
        <f t="shared" si="1"/>
        <v>resa mancante</v>
      </c>
      <c r="Y16" s="134" t="str">
        <f>+IFERROR(W16*'Istruzioni per la compilazione'!$B$3,"resa mancante")</f>
        <v>resa mancante</v>
      </c>
      <c r="Z16" s="173" t="str">
        <f t="shared" si="2"/>
        <v>resa mancante</v>
      </c>
      <c r="AA16" s="174" t="str">
        <f t="shared" si="3"/>
        <v>resa mancante</v>
      </c>
    </row>
    <row r="17" spans="2:27" ht="21.45" x14ac:dyDescent="0.3">
      <c r="B17" s="474"/>
      <c r="C17" s="52" t="s">
        <v>32</v>
      </c>
      <c r="D17" s="53" t="s">
        <v>14</v>
      </c>
      <c r="E17" s="54" t="s">
        <v>31</v>
      </c>
      <c r="F17" s="55" t="s">
        <v>39</v>
      </c>
      <c r="G17" s="447"/>
      <c r="H17" s="443"/>
      <c r="I17" s="455"/>
      <c r="J17" s="480"/>
      <c r="K17" s="483"/>
      <c r="L17" s="452"/>
      <c r="M17" s="466"/>
      <c r="N17" s="466"/>
      <c r="O17" s="466"/>
      <c r="P17" s="76"/>
      <c r="Q17" s="76"/>
      <c r="R17" s="76"/>
      <c r="S17" s="76"/>
      <c r="T17" s="76"/>
      <c r="U17" s="133">
        <f>+IF($G$5=7,VLOOKUP(F17,appoggio!$A$2:$K$12,5,FALSE),IF($G$5=6,VLOOKUP(F17,appoggio!$A$2:$K$12,8,FALSE),IF($G$5=5,VLOOKUP(F17,appoggio!$A$2:$K$12,11,FALSE),0)))</f>
        <v>0</v>
      </c>
      <c r="V17" s="133">
        <f>+IF($G$5=7,VLOOKUP(F17,appoggio!$A$2:$K$12,4,FALSE),IF($G$5=6,VLOOKUP(F17,appoggio!$A$2:$K$12,7,FALSE),IF($G$5=5,VLOOKUP(F17,appoggio!$A$2:$K$12,10,FALSE),0)))</f>
        <v>0</v>
      </c>
      <c r="W17" s="134" t="str">
        <f t="shared" si="0"/>
        <v>resa mancante</v>
      </c>
      <c r="X17" s="134" t="str">
        <f t="shared" si="1"/>
        <v>resa mancante</v>
      </c>
      <c r="Y17" s="134" t="str">
        <f>+IFERROR(W17*'Istruzioni per la compilazione'!$B$3,"resa mancante")</f>
        <v>resa mancante</v>
      </c>
      <c r="Z17" s="173" t="str">
        <f t="shared" si="2"/>
        <v>resa mancante</v>
      </c>
      <c r="AA17" s="174" t="str">
        <f t="shared" si="3"/>
        <v>resa mancante</v>
      </c>
    </row>
    <row r="18" spans="2:27" ht="14.4" customHeight="1" x14ac:dyDescent="0.3">
      <c r="B18" s="474"/>
      <c r="C18" s="52" t="s">
        <v>32</v>
      </c>
      <c r="D18" s="53" t="s">
        <v>48</v>
      </c>
      <c r="E18" s="54" t="s">
        <v>31</v>
      </c>
      <c r="F18" s="55" t="s">
        <v>39</v>
      </c>
      <c r="G18" s="447"/>
      <c r="H18" s="443"/>
      <c r="I18" s="455"/>
      <c r="J18" s="480"/>
      <c r="K18" s="483"/>
      <c r="L18" s="452"/>
      <c r="M18" s="466"/>
      <c r="N18" s="466"/>
      <c r="O18" s="466"/>
      <c r="P18" s="76"/>
      <c r="Q18" s="76"/>
      <c r="R18" s="76"/>
      <c r="S18" s="76"/>
      <c r="T18" s="76"/>
      <c r="U18" s="133">
        <f>+IF($G$5=7,VLOOKUP(F18,appoggio!$A$2:$K$12,5,FALSE),IF($G$5=6,VLOOKUP(F18,appoggio!$A$2:$K$12,8,FALSE),IF($G$5=5,VLOOKUP(F18,appoggio!$A$2:$K$12,11,FALSE),0)))</f>
        <v>0</v>
      </c>
      <c r="V18" s="133">
        <f>+IF($G$5=7,VLOOKUP(F18,appoggio!$A$2:$K$12,4,FALSE),IF($G$5=6,VLOOKUP(F18,appoggio!$A$2:$K$12,7,FALSE),IF($G$5=5,VLOOKUP(F18,appoggio!$A$2:$K$12,10,FALSE),0)))</f>
        <v>0</v>
      </c>
      <c r="W18" s="134" t="str">
        <f t="shared" si="0"/>
        <v>resa mancante</v>
      </c>
      <c r="X18" s="134" t="str">
        <f t="shared" si="1"/>
        <v>resa mancante</v>
      </c>
      <c r="Y18" s="134" t="str">
        <f>+IFERROR(W18*'Istruzioni per la compilazione'!$B$3,"resa mancante")</f>
        <v>resa mancante</v>
      </c>
      <c r="Z18" s="173" t="str">
        <f t="shared" si="2"/>
        <v>resa mancante</v>
      </c>
      <c r="AA18" s="174" t="str">
        <f t="shared" si="3"/>
        <v>resa mancante</v>
      </c>
    </row>
    <row r="19" spans="2:27" ht="21.45" x14ac:dyDescent="0.3">
      <c r="B19" s="474"/>
      <c r="C19" s="52" t="s">
        <v>32</v>
      </c>
      <c r="D19" s="53" t="s">
        <v>516</v>
      </c>
      <c r="E19" s="54" t="s">
        <v>31</v>
      </c>
      <c r="F19" s="55" t="s">
        <v>79</v>
      </c>
      <c r="G19" s="447"/>
      <c r="H19" s="443"/>
      <c r="I19" s="455"/>
      <c r="J19" s="480"/>
      <c r="K19" s="483"/>
      <c r="L19" s="452"/>
      <c r="M19" s="466"/>
      <c r="N19" s="466"/>
      <c r="O19" s="466"/>
      <c r="P19" s="76"/>
      <c r="Q19" s="76"/>
      <c r="R19" s="76"/>
      <c r="S19" s="76"/>
      <c r="T19" s="76"/>
      <c r="U19" s="133">
        <f>+IF($G$5=7,VLOOKUP(F19,appoggio!$A$2:$K$12,5,FALSE),IF($G$5=6,VLOOKUP(F19,appoggio!$A$2:$K$12,8,FALSE),IF($G$5=5,VLOOKUP(F19,appoggio!$A$2:$K$12,11,FALSE),0)))</f>
        <v>0</v>
      </c>
      <c r="V19" s="133">
        <f>+IF($G$5=7,VLOOKUP(F19,appoggio!$A$2:$K$12,4,FALSE),IF($G$5=6,VLOOKUP(F19,appoggio!$A$2:$K$12,7,FALSE),IF($G$5=5,VLOOKUP(F19,appoggio!$A$2:$K$12,10,FALSE),0)))</f>
        <v>0</v>
      </c>
      <c r="W19" s="134" t="str">
        <f t="shared" si="0"/>
        <v>resa mancante</v>
      </c>
      <c r="X19" s="134" t="str">
        <f t="shared" si="1"/>
        <v>resa mancante</v>
      </c>
      <c r="Y19" s="134" t="str">
        <f>+IFERROR(W19*'Istruzioni per la compilazione'!$B$3,"resa mancante")</f>
        <v>resa mancante</v>
      </c>
      <c r="Z19" s="173" t="str">
        <f t="shared" si="2"/>
        <v>resa mancante</v>
      </c>
      <c r="AA19" s="174" t="str">
        <f t="shared" si="3"/>
        <v>resa mancante</v>
      </c>
    </row>
    <row r="20" spans="2:27" ht="14.4" customHeight="1" x14ac:dyDescent="0.3">
      <c r="B20" s="474"/>
      <c r="C20" s="52" t="s">
        <v>32</v>
      </c>
      <c r="D20" s="53" t="s">
        <v>38</v>
      </c>
      <c r="E20" s="54" t="s">
        <v>31</v>
      </c>
      <c r="F20" s="55" t="s">
        <v>39</v>
      </c>
      <c r="G20" s="447"/>
      <c r="H20" s="443"/>
      <c r="I20" s="455"/>
      <c r="J20" s="480"/>
      <c r="K20" s="483"/>
      <c r="L20" s="452"/>
      <c r="M20" s="466"/>
      <c r="N20" s="466"/>
      <c r="O20" s="466"/>
      <c r="P20" s="76"/>
      <c r="Q20" s="76"/>
      <c r="R20" s="76"/>
      <c r="S20" s="76"/>
      <c r="T20" s="76"/>
      <c r="U20" s="133">
        <f>+IF($G$5=7,VLOOKUP(F20,appoggio!$A$2:$K$12,5,FALSE),IF($G$5=6,VLOOKUP(F20,appoggio!$A$2:$K$12,8,FALSE),IF($G$5=5,VLOOKUP(F20,appoggio!$A$2:$K$12,11,FALSE),0)))</f>
        <v>0</v>
      </c>
      <c r="V20" s="133">
        <f>+IF($G$5=7,VLOOKUP(F20,appoggio!$A$2:$K$12,4,FALSE),IF($G$5=6,VLOOKUP(F20,appoggio!$A$2:$K$12,7,FALSE),IF($G$5=5,VLOOKUP(F20,appoggio!$A$2:$K$12,10,FALSE),0)))</f>
        <v>0</v>
      </c>
      <c r="W20" s="134" t="str">
        <f t="shared" si="0"/>
        <v>resa mancante</v>
      </c>
      <c r="X20" s="134" t="str">
        <f t="shared" si="1"/>
        <v>resa mancante</v>
      </c>
      <c r="Y20" s="134" t="str">
        <f>+IFERROR(W20*'Istruzioni per la compilazione'!$B$3,"resa mancante")</f>
        <v>resa mancante</v>
      </c>
      <c r="Z20" s="173" t="str">
        <f t="shared" si="2"/>
        <v>resa mancante</v>
      </c>
      <c r="AA20" s="174" t="str">
        <f t="shared" si="3"/>
        <v>resa mancante</v>
      </c>
    </row>
    <row r="21" spans="2:27" ht="14.4" customHeight="1" thickBot="1" x14ac:dyDescent="0.35">
      <c r="B21" s="475"/>
      <c r="C21" s="66" t="s">
        <v>32</v>
      </c>
      <c r="D21" s="67" t="s">
        <v>47</v>
      </c>
      <c r="E21" s="68" t="s">
        <v>31</v>
      </c>
      <c r="F21" s="69" t="s">
        <v>39</v>
      </c>
      <c r="G21" s="448"/>
      <c r="H21" s="444"/>
      <c r="I21" s="456"/>
      <c r="J21" s="481"/>
      <c r="K21" s="483"/>
      <c r="L21" s="453"/>
      <c r="M21" s="467"/>
      <c r="N21" s="467"/>
      <c r="O21" s="467"/>
      <c r="P21" s="77"/>
      <c r="Q21" s="77"/>
      <c r="R21" s="77"/>
      <c r="S21" s="77"/>
      <c r="T21" s="77"/>
      <c r="U21" s="135">
        <f>+IF($G$5=7,VLOOKUP(F21,appoggio!$A$2:$K$12,5,FALSE),IF($G$5=6,VLOOKUP(F21,appoggio!$A$2:$K$12,8,FALSE),IF($G$5=5,VLOOKUP(F21,appoggio!$A$2:$K$12,11,FALSE),0)))</f>
        <v>0</v>
      </c>
      <c r="V21" s="135">
        <f>+IF($G$5=7,VLOOKUP(F21,appoggio!$A$2:$K$12,4,FALSE),IF($G$5=6,VLOOKUP(F21,appoggio!$A$2:$K$12,7,FALSE),IF($G$5=5,VLOOKUP(F21,appoggio!$A$2:$K$12,10,FALSE),0)))</f>
        <v>0</v>
      </c>
      <c r="W21" s="136" t="str">
        <f t="shared" si="0"/>
        <v>resa mancante</v>
      </c>
      <c r="X21" s="136" t="str">
        <f t="shared" si="1"/>
        <v>resa mancante</v>
      </c>
      <c r="Y21" s="136" t="str">
        <f>+IFERROR(W21*'Istruzioni per la compilazione'!$B$3,"resa mancante")</f>
        <v>resa mancante</v>
      </c>
      <c r="Z21" s="175" t="str">
        <f t="shared" si="2"/>
        <v>resa mancante</v>
      </c>
      <c r="AA21" s="176" t="str">
        <f t="shared" si="3"/>
        <v>resa mancante</v>
      </c>
    </row>
    <row r="22" spans="2:27" ht="14.4" customHeight="1" x14ac:dyDescent="0.3">
      <c r="B22" s="473" t="s">
        <v>400</v>
      </c>
      <c r="C22" s="62" t="s">
        <v>32</v>
      </c>
      <c r="D22" s="63" t="s">
        <v>40</v>
      </c>
      <c r="E22" s="64" t="s">
        <v>31</v>
      </c>
      <c r="F22" s="65" t="s">
        <v>7</v>
      </c>
      <c r="G22" s="449"/>
      <c r="H22" s="445"/>
      <c r="I22" s="457">
        <f>IFERROR(H22/$H$66,0)</f>
        <v>0</v>
      </c>
      <c r="J22" s="479">
        <f>IFERROR(VLOOKUP(G22,appoggio!$B$15:$C$17,2,FALSE)*3.99,0)</f>
        <v>0</v>
      </c>
      <c r="K22" s="483"/>
      <c r="L22" s="451">
        <f>+J22*(1-$K$5)</f>
        <v>0</v>
      </c>
      <c r="M22" s="465">
        <f>+H22*L22</f>
        <v>0</v>
      </c>
      <c r="N22" s="465">
        <f>+M22*12</f>
        <v>0</v>
      </c>
      <c r="O22" s="465">
        <f>+M22*'Istruzioni per la compilazione'!B3</f>
        <v>0</v>
      </c>
      <c r="P22" s="78"/>
      <c r="Q22" s="78"/>
      <c r="R22" s="78"/>
      <c r="S22" s="78"/>
      <c r="T22" s="78"/>
      <c r="U22" s="131">
        <f>+IF($G$22=7,VLOOKUP(F22,appoggio!$A$2:$K$12,5,FALSE),IF($G$22=6,VLOOKUP(F22,appoggio!$A$2:$K$12,8,FALSE),IF($G$22=5,VLOOKUP(F22,appoggio!$A$2:$K$12,11,FALSE),0)))</f>
        <v>0</v>
      </c>
      <c r="V22" s="131">
        <f>+IF($G$22=7,VLOOKUP(F22,appoggio!$A$2:$K$12,4,FALSE),IF($G$22=6,VLOOKUP(F22,appoggio!$A$2:$K$12,7,FALSE),IF($G$22=5,VLOOKUP(F22,appoggio!$A$2:$K$12,10,FALSE),0)))</f>
        <v>0</v>
      </c>
      <c r="W22" s="132" t="str">
        <f t="shared" si="0"/>
        <v>resa mancante</v>
      </c>
      <c r="X22" s="132" t="str">
        <f>+IFERROR($H$22/P22*V22,"resa mancante")</f>
        <v>resa mancante</v>
      </c>
      <c r="Y22" s="132" t="str">
        <f>+IFERROR(W22*'Istruzioni per la compilazione'!$B$3,"resa mancante")</f>
        <v>resa mancante</v>
      </c>
      <c r="Z22" s="184" t="str">
        <f t="shared" si="2"/>
        <v>resa mancante</v>
      </c>
      <c r="AA22" s="185" t="str">
        <f t="shared" si="3"/>
        <v>resa mancante</v>
      </c>
    </row>
    <row r="23" spans="2:27" ht="14.4" customHeight="1" x14ac:dyDescent="0.3">
      <c r="B23" s="474"/>
      <c r="C23" s="52" t="s">
        <v>32</v>
      </c>
      <c r="D23" s="53" t="s">
        <v>41</v>
      </c>
      <c r="E23" s="54" t="s">
        <v>31</v>
      </c>
      <c r="F23" s="55" t="s">
        <v>74</v>
      </c>
      <c r="G23" s="447"/>
      <c r="H23" s="443"/>
      <c r="I23" s="455"/>
      <c r="J23" s="480"/>
      <c r="K23" s="483"/>
      <c r="L23" s="452"/>
      <c r="M23" s="466"/>
      <c r="N23" s="466"/>
      <c r="O23" s="466"/>
      <c r="P23" s="76"/>
      <c r="Q23" s="76"/>
      <c r="R23" s="76"/>
      <c r="S23" s="76"/>
      <c r="T23" s="76"/>
      <c r="U23" s="133">
        <f>+IF($G$22=7,VLOOKUP(F23,appoggio!$A$2:$K$12,5,FALSE),IF($G$22=6,VLOOKUP(F23,appoggio!$A$2:$K$12,8,FALSE),IF($G$22=5,VLOOKUP(F23,appoggio!$A$2:$K$12,11,FALSE),0)))</f>
        <v>0</v>
      </c>
      <c r="V23" s="133">
        <f>+IF($G$22=7,VLOOKUP(F23,appoggio!$A$2:$K$12,4,FALSE),IF($G$22=6,VLOOKUP(F23,appoggio!$A$2:$K$12,7,FALSE),IF($G$22=5,VLOOKUP(F23,appoggio!$A$2:$K$12,10,FALSE),0)))</f>
        <v>0</v>
      </c>
      <c r="W23" s="134" t="str">
        <f t="shared" si="0"/>
        <v>resa mancante</v>
      </c>
      <c r="X23" s="134" t="str">
        <f t="shared" ref="X23:X36" si="4">+IFERROR($H$22/P23*V23,"resa mancante")</f>
        <v>resa mancante</v>
      </c>
      <c r="Y23" s="134" t="str">
        <f>+IFERROR(W23*'Istruzioni per la compilazione'!$B$3,"resa mancante")</f>
        <v>resa mancante</v>
      </c>
      <c r="Z23" s="173" t="str">
        <f t="shared" si="2"/>
        <v>resa mancante</v>
      </c>
      <c r="AA23" s="174" t="str">
        <f t="shared" si="3"/>
        <v>resa mancante</v>
      </c>
    </row>
    <row r="24" spans="2:27" ht="14.4" customHeight="1" x14ac:dyDescent="0.3">
      <c r="B24" s="474"/>
      <c r="C24" s="52" t="s">
        <v>32</v>
      </c>
      <c r="D24" s="53" t="s">
        <v>97</v>
      </c>
      <c r="E24" s="54" t="s">
        <v>31</v>
      </c>
      <c r="F24" s="55" t="s">
        <v>7</v>
      </c>
      <c r="G24" s="447"/>
      <c r="H24" s="443"/>
      <c r="I24" s="455"/>
      <c r="J24" s="480"/>
      <c r="K24" s="483"/>
      <c r="L24" s="452"/>
      <c r="M24" s="466"/>
      <c r="N24" s="466"/>
      <c r="O24" s="466"/>
      <c r="P24" s="76"/>
      <c r="Q24" s="76"/>
      <c r="R24" s="76"/>
      <c r="S24" s="76"/>
      <c r="T24" s="76"/>
      <c r="U24" s="133">
        <f>+IF($G$22=7,VLOOKUP(F24,appoggio!$A$2:$K$12,5,FALSE),IF($G$22=6,VLOOKUP(F24,appoggio!$A$2:$K$12,8,FALSE),IF($G$22=5,VLOOKUP(F24,appoggio!$A$2:$K$12,11,FALSE),0)))</f>
        <v>0</v>
      </c>
      <c r="V24" s="133">
        <f>+IF($G$22=7,VLOOKUP(F24,appoggio!$A$2:$K$12,4,FALSE),IF($G$22=6,VLOOKUP(F24,appoggio!$A$2:$K$12,7,FALSE),IF($G$22=5,VLOOKUP(F24,appoggio!$A$2:$K$12,10,FALSE),0)))</f>
        <v>0</v>
      </c>
      <c r="W24" s="134" t="str">
        <f t="shared" si="0"/>
        <v>resa mancante</v>
      </c>
      <c r="X24" s="134" t="str">
        <f t="shared" si="4"/>
        <v>resa mancante</v>
      </c>
      <c r="Y24" s="134" t="str">
        <f>+IFERROR(W24*'Istruzioni per la compilazione'!$B$3,"resa mancante")</f>
        <v>resa mancante</v>
      </c>
      <c r="Z24" s="173" t="str">
        <f t="shared" si="2"/>
        <v>resa mancante</v>
      </c>
      <c r="AA24" s="174" t="str">
        <f t="shared" si="3"/>
        <v>resa mancante</v>
      </c>
    </row>
    <row r="25" spans="2:27" ht="14.4" customHeight="1" x14ac:dyDescent="0.3">
      <c r="B25" s="474"/>
      <c r="C25" s="52" t="s">
        <v>32</v>
      </c>
      <c r="D25" s="53" t="s">
        <v>43</v>
      </c>
      <c r="E25" s="54" t="s">
        <v>31</v>
      </c>
      <c r="F25" s="55" t="s">
        <v>7</v>
      </c>
      <c r="G25" s="447"/>
      <c r="H25" s="443"/>
      <c r="I25" s="455"/>
      <c r="J25" s="480"/>
      <c r="K25" s="483"/>
      <c r="L25" s="452"/>
      <c r="M25" s="466"/>
      <c r="N25" s="466"/>
      <c r="O25" s="466"/>
      <c r="P25" s="76"/>
      <c r="Q25" s="76"/>
      <c r="R25" s="76"/>
      <c r="S25" s="76"/>
      <c r="T25" s="76"/>
      <c r="U25" s="133">
        <f>+IF($G$22=7,VLOOKUP(F25,appoggio!$A$2:$K$12,5,FALSE),IF($G$22=6,VLOOKUP(F25,appoggio!$A$2:$K$12,8,FALSE),IF($G$22=5,VLOOKUP(F25,appoggio!$A$2:$K$12,11,FALSE),0)))</f>
        <v>0</v>
      </c>
      <c r="V25" s="133">
        <f>+IF($G$22=7,VLOOKUP(F25,appoggio!$A$2:$K$12,4,FALSE),IF($G$22=6,VLOOKUP(F25,appoggio!$A$2:$K$12,7,FALSE),IF($G$22=5,VLOOKUP(F25,appoggio!$A$2:$K$12,10,FALSE),0)))</f>
        <v>0</v>
      </c>
      <c r="W25" s="134" t="str">
        <f t="shared" si="0"/>
        <v>resa mancante</v>
      </c>
      <c r="X25" s="134" t="str">
        <f t="shared" si="4"/>
        <v>resa mancante</v>
      </c>
      <c r="Y25" s="134" t="str">
        <f>+IFERROR(W25*'Istruzioni per la compilazione'!$B$3,"resa mancante")</f>
        <v>resa mancante</v>
      </c>
      <c r="Z25" s="173" t="str">
        <f t="shared" si="2"/>
        <v>resa mancante</v>
      </c>
      <c r="AA25" s="174" t="str">
        <f t="shared" si="3"/>
        <v>resa mancante</v>
      </c>
    </row>
    <row r="26" spans="2:27" ht="14.4" customHeight="1" x14ac:dyDescent="0.3">
      <c r="B26" s="474"/>
      <c r="C26" s="52" t="s">
        <v>32</v>
      </c>
      <c r="D26" s="53" t="s">
        <v>6</v>
      </c>
      <c r="E26" s="54" t="s">
        <v>31</v>
      </c>
      <c r="F26" s="55" t="s">
        <v>7</v>
      </c>
      <c r="G26" s="447"/>
      <c r="H26" s="443"/>
      <c r="I26" s="455"/>
      <c r="J26" s="480"/>
      <c r="K26" s="483"/>
      <c r="L26" s="452"/>
      <c r="M26" s="466"/>
      <c r="N26" s="466"/>
      <c r="O26" s="466"/>
      <c r="P26" s="76"/>
      <c r="Q26" s="76"/>
      <c r="R26" s="76"/>
      <c r="S26" s="76"/>
      <c r="T26" s="76"/>
      <c r="U26" s="133">
        <f>+IF($G$22=7,VLOOKUP(F26,appoggio!$A$2:$K$12,5,FALSE),IF($G$22=6,VLOOKUP(F26,appoggio!$A$2:$K$12,8,FALSE),IF($G$22=5,VLOOKUP(F26,appoggio!$A$2:$K$12,11,FALSE),0)))</f>
        <v>0</v>
      </c>
      <c r="V26" s="133">
        <f>+IF($G$22=7,VLOOKUP(F26,appoggio!$A$2:$K$12,4,FALSE),IF($G$22=6,VLOOKUP(F26,appoggio!$A$2:$K$12,7,FALSE),IF($G$22=5,VLOOKUP(F26,appoggio!$A$2:$K$12,10,FALSE),0)))</f>
        <v>0</v>
      </c>
      <c r="W26" s="134" t="str">
        <f t="shared" si="0"/>
        <v>resa mancante</v>
      </c>
      <c r="X26" s="134" t="str">
        <f t="shared" si="4"/>
        <v>resa mancante</v>
      </c>
      <c r="Y26" s="134" t="str">
        <f>+IFERROR(W26*'Istruzioni per la compilazione'!$B$3,"resa mancante")</f>
        <v>resa mancante</v>
      </c>
      <c r="Z26" s="173" t="str">
        <f t="shared" si="2"/>
        <v>resa mancante</v>
      </c>
      <c r="AA26" s="174" t="str">
        <f t="shared" si="3"/>
        <v>resa mancante</v>
      </c>
    </row>
    <row r="27" spans="2:27" ht="32.15" x14ac:dyDescent="0.3">
      <c r="B27" s="474"/>
      <c r="C27" s="52" t="s">
        <v>32</v>
      </c>
      <c r="D27" s="53" t="s">
        <v>44</v>
      </c>
      <c r="E27" s="54" t="s">
        <v>31</v>
      </c>
      <c r="F27" s="55" t="s">
        <v>19</v>
      </c>
      <c r="G27" s="447"/>
      <c r="H27" s="443"/>
      <c r="I27" s="455"/>
      <c r="J27" s="480"/>
      <c r="K27" s="483"/>
      <c r="L27" s="452"/>
      <c r="M27" s="466"/>
      <c r="N27" s="466"/>
      <c r="O27" s="466"/>
      <c r="P27" s="76"/>
      <c r="Q27" s="76"/>
      <c r="R27" s="76"/>
      <c r="S27" s="76"/>
      <c r="T27" s="76"/>
      <c r="U27" s="133">
        <f>+IF($G$22=7,VLOOKUP(F27,appoggio!$A$2:$K$12,5,FALSE),IF($G$22=6,VLOOKUP(F27,appoggio!$A$2:$K$12,8,FALSE),IF($G$22=5,VLOOKUP(F27,appoggio!$A$2:$K$12,11,FALSE),0)))</f>
        <v>0</v>
      </c>
      <c r="V27" s="133">
        <f>+IF($G$22=7,VLOOKUP(F27,appoggio!$A$2:$K$12,4,FALSE),IF($G$22=6,VLOOKUP(F27,appoggio!$A$2:$K$12,7,FALSE),IF($G$22=5,VLOOKUP(F27,appoggio!$A$2:$K$12,10,FALSE),0)))</f>
        <v>0</v>
      </c>
      <c r="W27" s="134" t="str">
        <f t="shared" si="0"/>
        <v>resa mancante</v>
      </c>
      <c r="X27" s="134" t="str">
        <f t="shared" si="4"/>
        <v>resa mancante</v>
      </c>
      <c r="Y27" s="134" t="str">
        <f>+IFERROR(W27*'Istruzioni per la compilazione'!$B$3,"resa mancante")</f>
        <v>resa mancante</v>
      </c>
      <c r="Z27" s="173" t="str">
        <f t="shared" si="2"/>
        <v>resa mancante</v>
      </c>
      <c r="AA27" s="174" t="str">
        <f t="shared" si="3"/>
        <v>resa mancante</v>
      </c>
    </row>
    <row r="28" spans="2:27" x14ac:dyDescent="0.3">
      <c r="B28" s="474"/>
      <c r="C28" s="52" t="s">
        <v>32</v>
      </c>
      <c r="D28" s="53" t="s">
        <v>18</v>
      </c>
      <c r="E28" s="54" t="s">
        <v>31</v>
      </c>
      <c r="F28" s="55" t="s">
        <v>21</v>
      </c>
      <c r="G28" s="447"/>
      <c r="H28" s="443"/>
      <c r="I28" s="455"/>
      <c r="J28" s="480"/>
      <c r="K28" s="483"/>
      <c r="L28" s="452"/>
      <c r="M28" s="466"/>
      <c r="N28" s="466"/>
      <c r="O28" s="466"/>
      <c r="P28" s="76"/>
      <c r="Q28" s="76"/>
      <c r="R28" s="76"/>
      <c r="S28" s="76"/>
      <c r="T28" s="76"/>
      <c r="U28" s="133">
        <f>+IF($G$22=7,VLOOKUP(F28,appoggio!$A$2:$K$12,5,FALSE),IF($G$22=6,VLOOKUP(F28,appoggio!$A$2:$K$12,8,FALSE),IF($G$22=5,VLOOKUP(F28,appoggio!$A$2:$K$12,11,FALSE),0)))</f>
        <v>0</v>
      </c>
      <c r="V28" s="133">
        <f>+IF($G$22=7,VLOOKUP(F28,appoggio!$A$2:$K$12,4,FALSE),IF($G$22=6,VLOOKUP(F28,appoggio!$A$2:$K$12,7,FALSE),IF($G$22=5,VLOOKUP(F28,appoggio!$A$2:$K$12,10,FALSE),0)))</f>
        <v>0</v>
      </c>
      <c r="W28" s="134" t="str">
        <f t="shared" si="0"/>
        <v>resa mancante</v>
      </c>
      <c r="X28" s="134" t="str">
        <f t="shared" si="4"/>
        <v>resa mancante</v>
      </c>
      <c r="Y28" s="134" t="str">
        <f>+IFERROR(W28*'Istruzioni per la compilazione'!$B$3,"resa mancante")</f>
        <v>resa mancante</v>
      </c>
      <c r="Z28" s="173" t="str">
        <f t="shared" si="2"/>
        <v>resa mancante</v>
      </c>
      <c r="AA28" s="174" t="str">
        <f t="shared" si="3"/>
        <v>resa mancante</v>
      </c>
    </row>
    <row r="29" spans="2:27" x14ac:dyDescent="0.3">
      <c r="B29" s="474"/>
      <c r="C29" s="52" t="s">
        <v>32</v>
      </c>
      <c r="D29" s="53" t="s">
        <v>25</v>
      </c>
      <c r="E29" s="54" t="s">
        <v>31</v>
      </c>
      <c r="F29" s="55" t="s">
        <v>26</v>
      </c>
      <c r="G29" s="447"/>
      <c r="H29" s="443"/>
      <c r="I29" s="455"/>
      <c r="J29" s="480"/>
      <c r="K29" s="483"/>
      <c r="L29" s="452"/>
      <c r="M29" s="466"/>
      <c r="N29" s="466"/>
      <c r="O29" s="466"/>
      <c r="P29" s="76"/>
      <c r="Q29" s="76"/>
      <c r="R29" s="76"/>
      <c r="S29" s="76"/>
      <c r="T29" s="76"/>
      <c r="U29" s="133">
        <f>+IF($G$22=7,VLOOKUP(F29,appoggio!$A$2:$K$12,5,FALSE),IF($G$22=6,VLOOKUP(F29,appoggio!$A$2:$K$12,8,FALSE),IF($G$22=5,VLOOKUP(F29,appoggio!$A$2:$K$12,11,FALSE),0)))</f>
        <v>0</v>
      </c>
      <c r="V29" s="133">
        <f>+IF($G$22=7,VLOOKUP(F29,appoggio!$A$2:$K$12,4,FALSE),IF($G$22=6,VLOOKUP(F29,appoggio!$A$2:$K$12,7,FALSE),IF($G$22=5,VLOOKUP(F29,appoggio!$A$2:$K$12,10,FALSE),0)))</f>
        <v>0</v>
      </c>
      <c r="W29" s="134" t="str">
        <f t="shared" si="0"/>
        <v>resa mancante</v>
      </c>
      <c r="X29" s="134" t="str">
        <f t="shared" si="4"/>
        <v>resa mancante</v>
      </c>
      <c r="Y29" s="134" t="str">
        <f>+IFERROR(W29*'Istruzioni per la compilazione'!$B$3,"resa mancante")</f>
        <v>resa mancante</v>
      </c>
      <c r="Z29" s="173" t="str">
        <f t="shared" si="2"/>
        <v>resa mancante</v>
      </c>
      <c r="AA29" s="174" t="str">
        <f t="shared" si="3"/>
        <v>resa mancante</v>
      </c>
    </row>
    <row r="30" spans="2:27" ht="32.15" x14ac:dyDescent="0.3">
      <c r="B30" s="474"/>
      <c r="C30" s="52" t="s">
        <v>32</v>
      </c>
      <c r="D30" s="53" t="s">
        <v>23</v>
      </c>
      <c r="E30" s="54" t="s">
        <v>31</v>
      </c>
      <c r="F30" s="55" t="s">
        <v>26</v>
      </c>
      <c r="G30" s="447"/>
      <c r="H30" s="443"/>
      <c r="I30" s="455"/>
      <c r="J30" s="480"/>
      <c r="K30" s="483"/>
      <c r="L30" s="452"/>
      <c r="M30" s="466"/>
      <c r="N30" s="466"/>
      <c r="O30" s="466"/>
      <c r="P30" s="76"/>
      <c r="Q30" s="76"/>
      <c r="R30" s="76"/>
      <c r="S30" s="76"/>
      <c r="T30" s="76"/>
      <c r="U30" s="133">
        <f>+IF($G$22=7,VLOOKUP(F30,appoggio!$A$2:$K$12,5,FALSE),IF($G$22=6,VLOOKUP(F30,appoggio!$A$2:$K$12,8,FALSE),IF($G$22=5,VLOOKUP(F30,appoggio!$A$2:$K$12,11,FALSE),0)))</f>
        <v>0</v>
      </c>
      <c r="V30" s="133">
        <f>+IF($G$22=7,VLOOKUP(F30,appoggio!$A$2:$K$12,4,FALSE),IF($G$22=6,VLOOKUP(F30,appoggio!$A$2:$K$12,7,FALSE),IF($G$22=5,VLOOKUP(F30,appoggio!$A$2:$K$12,10,FALSE),0)))</f>
        <v>0</v>
      </c>
      <c r="W30" s="134" t="str">
        <f t="shared" si="0"/>
        <v>resa mancante</v>
      </c>
      <c r="X30" s="134" t="str">
        <f t="shared" si="4"/>
        <v>resa mancante</v>
      </c>
      <c r="Y30" s="134" t="str">
        <f>+IFERROR(W30*'Istruzioni per la compilazione'!$B$3,"resa mancante")</f>
        <v>resa mancante</v>
      </c>
      <c r="Z30" s="173" t="str">
        <f t="shared" si="2"/>
        <v>resa mancante</v>
      </c>
      <c r="AA30" s="174" t="str">
        <f t="shared" si="3"/>
        <v>resa mancante</v>
      </c>
    </row>
    <row r="31" spans="2:27" ht="21.45" x14ac:dyDescent="0.3">
      <c r="B31" s="474"/>
      <c r="C31" s="52" t="s">
        <v>32</v>
      </c>
      <c r="D31" s="53" t="s">
        <v>20</v>
      </c>
      <c r="E31" s="54" t="s">
        <v>31</v>
      </c>
      <c r="F31" s="55" t="s">
        <v>26</v>
      </c>
      <c r="G31" s="447"/>
      <c r="H31" s="443"/>
      <c r="I31" s="455"/>
      <c r="J31" s="480"/>
      <c r="K31" s="483"/>
      <c r="L31" s="452"/>
      <c r="M31" s="466"/>
      <c r="N31" s="466"/>
      <c r="O31" s="466"/>
      <c r="P31" s="76"/>
      <c r="Q31" s="76"/>
      <c r="R31" s="76"/>
      <c r="S31" s="76"/>
      <c r="T31" s="76"/>
      <c r="U31" s="133">
        <f>+IF($G$22=7,VLOOKUP(F31,appoggio!$A$2:$K$12,5,FALSE),IF($G$22=6,VLOOKUP(F31,appoggio!$A$2:$K$12,8,FALSE),IF($G$22=5,VLOOKUP(F31,appoggio!$A$2:$K$12,11,FALSE),0)))</f>
        <v>0</v>
      </c>
      <c r="V31" s="133">
        <f>+IF($G$22=7,VLOOKUP(F31,appoggio!$A$2:$K$12,4,FALSE),IF($G$22=6,VLOOKUP(F31,appoggio!$A$2:$K$12,7,FALSE),IF($G$22=5,VLOOKUP(F31,appoggio!$A$2:$K$12,10,FALSE),0)))</f>
        <v>0</v>
      </c>
      <c r="W31" s="134" t="str">
        <f t="shared" si="0"/>
        <v>resa mancante</v>
      </c>
      <c r="X31" s="134" t="str">
        <f t="shared" si="4"/>
        <v>resa mancante</v>
      </c>
      <c r="Y31" s="134" t="str">
        <f>+IFERROR(W31*'Istruzioni per la compilazione'!$B$3,"resa mancante")</f>
        <v>resa mancante</v>
      </c>
      <c r="Z31" s="173" t="str">
        <f t="shared" si="2"/>
        <v>resa mancante</v>
      </c>
      <c r="AA31" s="174" t="str">
        <f t="shared" si="3"/>
        <v>resa mancante</v>
      </c>
    </row>
    <row r="32" spans="2:27" ht="14.4" customHeight="1" x14ac:dyDescent="0.3">
      <c r="B32" s="474"/>
      <c r="C32" s="52" t="s">
        <v>32</v>
      </c>
      <c r="D32" s="53" t="s">
        <v>46</v>
      </c>
      <c r="E32" s="54" t="s">
        <v>31</v>
      </c>
      <c r="F32" s="55" t="s">
        <v>26</v>
      </c>
      <c r="G32" s="447"/>
      <c r="H32" s="443"/>
      <c r="I32" s="455"/>
      <c r="J32" s="480"/>
      <c r="K32" s="483"/>
      <c r="L32" s="452"/>
      <c r="M32" s="466"/>
      <c r="N32" s="466"/>
      <c r="O32" s="466"/>
      <c r="P32" s="76"/>
      <c r="Q32" s="76"/>
      <c r="R32" s="76"/>
      <c r="S32" s="76"/>
      <c r="T32" s="76"/>
      <c r="U32" s="133">
        <f>+IF($G$22=7,VLOOKUP(F32,appoggio!$A$2:$K$12,5,FALSE),IF($G$22=6,VLOOKUP(F32,appoggio!$A$2:$K$12,8,FALSE),IF($G$22=5,VLOOKUP(F32,appoggio!$A$2:$K$12,11,FALSE),0)))</f>
        <v>0</v>
      </c>
      <c r="V32" s="133">
        <f>+IF($G$22=7,VLOOKUP(F32,appoggio!$A$2:$K$12,4,FALSE),IF($G$22=6,VLOOKUP(F32,appoggio!$A$2:$K$12,7,FALSE),IF($G$22=5,VLOOKUP(F32,appoggio!$A$2:$K$12,10,FALSE),0)))</f>
        <v>0</v>
      </c>
      <c r="W32" s="134" t="str">
        <f t="shared" si="0"/>
        <v>resa mancante</v>
      </c>
      <c r="X32" s="134" t="str">
        <f t="shared" si="4"/>
        <v>resa mancante</v>
      </c>
      <c r="Y32" s="134" t="str">
        <f>+IFERROR(W32*'Istruzioni per la compilazione'!$B$3,"resa mancante")</f>
        <v>resa mancante</v>
      </c>
      <c r="Z32" s="173" t="str">
        <f t="shared" si="2"/>
        <v>resa mancante</v>
      </c>
      <c r="AA32" s="174" t="str">
        <f t="shared" si="3"/>
        <v>resa mancante</v>
      </c>
    </row>
    <row r="33" spans="2:27" ht="21.45" x14ac:dyDescent="0.3">
      <c r="B33" s="474"/>
      <c r="C33" s="52" t="s">
        <v>32</v>
      </c>
      <c r="D33" s="53" t="s">
        <v>49</v>
      </c>
      <c r="E33" s="54" t="s">
        <v>31</v>
      </c>
      <c r="F33" s="55" t="s">
        <v>39</v>
      </c>
      <c r="G33" s="447"/>
      <c r="H33" s="443"/>
      <c r="I33" s="455"/>
      <c r="J33" s="480"/>
      <c r="K33" s="483"/>
      <c r="L33" s="452"/>
      <c r="M33" s="466"/>
      <c r="N33" s="466"/>
      <c r="O33" s="466"/>
      <c r="P33" s="76"/>
      <c r="Q33" s="76"/>
      <c r="R33" s="76"/>
      <c r="S33" s="76"/>
      <c r="T33" s="76"/>
      <c r="U33" s="133">
        <f>+IF($G$22=7,VLOOKUP(F33,appoggio!$A$2:$K$12,5,FALSE),IF($G$22=6,VLOOKUP(F33,appoggio!$A$2:$K$12,8,FALSE),IF($G$22=5,VLOOKUP(F33,appoggio!$A$2:$K$12,11,FALSE),0)))</f>
        <v>0</v>
      </c>
      <c r="V33" s="133">
        <f>+IF($G$22=7,VLOOKUP(F33,appoggio!$A$2:$K$12,4,FALSE),IF($G$22=6,VLOOKUP(F33,appoggio!$A$2:$K$12,7,FALSE),IF($G$22=5,VLOOKUP(F33,appoggio!$A$2:$K$12,10,FALSE),0)))</f>
        <v>0</v>
      </c>
      <c r="W33" s="134" t="str">
        <f t="shared" si="0"/>
        <v>resa mancante</v>
      </c>
      <c r="X33" s="134" t="str">
        <f t="shared" si="4"/>
        <v>resa mancante</v>
      </c>
      <c r="Y33" s="134" t="str">
        <f>+IFERROR(W33*'Istruzioni per la compilazione'!$B$3,"resa mancante")</f>
        <v>resa mancante</v>
      </c>
      <c r="Z33" s="173" t="str">
        <f t="shared" si="2"/>
        <v>resa mancante</v>
      </c>
      <c r="AA33" s="174" t="str">
        <f t="shared" si="3"/>
        <v>resa mancante</v>
      </c>
    </row>
    <row r="34" spans="2:27" ht="14.4" customHeight="1" x14ac:dyDescent="0.3">
      <c r="B34" s="474"/>
      <c r="C34" s="52" t="s">
        <v>32</v>
      </c>
      <c r="D34" s="53" t="s">
        <v>14</v>
      </c>
      <c r="E34" s="54" t="s">
        <v>31</v>
      </c>
      <c r="F34" s="55" t="s">
        <v>39</v>
      </c>
      <c r="G34" s="447"/>
      <c r="H34" s="443"/>
      <c r="I34" s="455"/>
      <c r="J34" s="480"/>
      <c r="K34" s="483"/>
      <c r="L34" s="452"/>
      <c r="M34" s="466"/>
      <c r="N34" s="466"/>
      <c r="O34" s="466"/>
      <c r="P34" s="76"/>
      <c r="Q34" s="76"/>
      <c r="R34" s="76"/>
      <c r="S34" s="76"/>
      <c r="T34" s="76"/>
      <c r="U34" s="133">
        <f>+IF($G$22=7,VLOOKUP(F34,appoggio!$A$2:$K$12,5,FALSE),IF($G$22=6,VLOOKUP(F34,appoggio!$A$2:$K$12,8,FALSE),IF($G$22=5,VLOOKUP(F34,appoggio!$A$2:$K$12,11,FALSE),0)))</f>
        <v>0</v>
      </c>
      <c r="V34" s="133">
        <f>+IF($G$22=7,VLOOKUP(F34,appoggio!$A$2:$K$12,4,FALSE),IF($G$22=6,VLOOKUP(F34,appoggio!$A$2:$K$12,7,FALSE),IF($G$22=5,VLOOKUP(F34,appoggio!$A$2:$K$12,10,FALSE),0)))</f>
        <v>0</v>
      </c>
      <c r="W34" s="134" t="str">
        <f t="shared" si="0"/>
        <v>resa mancante</v>
      </c>
      <c r="X34" s="134" t="str">
        <f t="shared" si="4"/>
        <v>resa mancante</v>
      </c>
      <c r="Y34" s="134" t="str">
        <f>+IFERROR(W34*'Istruzioni per la compilazione'!$B$3,"resa mancante")</f>
        <v>resa mancante</v>
      </c>
      <c r="Z34" s="173" t="str">
        <f t="shared" si="2"/>
        <v>resa mancante</v>
      </c>
      <c r="AA34" s="174" t="str">
        <f t="shared" si="3"/>
        <v>resa mancante</v>
      </c>
    </row>
    <row r="35" spans="2:27" ht="14.4" customHeight="1" x14ac:dyDescent="0.3">
      <c r="B35" s="474"/>
      <c r="C35" s="52" t="s">
        <v>32</v>
      </c>
      <c r="D35" s="53" t="s">
        <v>47</v>
      </c>
      <c r="E35" s="54" t="s">
        <v>31</v>
      </c>
      <c r="F35" s="55" t="s">
        <v>39</v>
      </c>
      <c r="G35" s="447"/>
      <c r="H35" s="443"/>
      <c r="I35" s="455"/>
      <c r="J35" s="480"/>
      <c r="K35" s="483"/>
      <c r="L35" s="452"/>
      <c r="M35" s="466"/>
      <c r="N35" s="466"/>
      <c r="O35" s="466"/>
      <c r="P35" s="76"/>
      <c r="Q35" s="76"/>
      <c r="R35" s="76"/>
      <c r="S35" s="76"/>
      <c r="T35" s="76"/>
      <c r="U35" s="133">
        <f>+IF($G$22=7,VLOOKUP(F35,appoggio!$A$2:$K$12,5,FALSE),IF($G$22=6,VLOOKUP(F35,appoggio!$A$2:$K$12,8,FALSE),IF($G$22=5,VLOOKUP(F35,appoggio!$A$2:$K$12,11,FALSE),0)))</f>
        <v>0</v>
      </c>
      <c r="V35" s="133">
        <f>+IF($G$22=7,VLOOKUP(F35,appoggio!$A$2:$K$12,4,FALSE),IF($G$22=6,VLOOKUP(F35,appoggio!$A$2:$K$12,7,FALSE),IF($G$22=5,VLOOKUP(F35,appoggio!$A$2:$K$12,10,FALSE),0)))</f>
        <v>0</v>
      </c>
      <c r="W35" s="134" t="str">
        <f t="shared" si="0"/>
        <v>resa mancante</v>
      </c>
      <c r="X35" s="134" t="str">
        <f t="shared" si="4"/>
        <v>resa mancante</v>
      </c>
      <c r="Y35" s="134" t="str">
        <f>+IFERROR(W35*'Istruzioni per la compilazione'!$B$3,"resa mancante")</f>
        <v>resa mancante</v>
      </c>
      <c r="Z35" s="173" t="str">
        <f t="shared" si="2"/>
        <v>resa mancante</v>
      </c>
      <c r="AA35" s="174" t="str">
        <f t="shared" si="3"/>
        <v>resa mancante</v>
      </c>
    </row>
    <row r="36" spans="2:27" ht="14.4" customHeight="1" x14ac:dyDescent="0.3">
      <c r="B36" s="474"/>
      <c r="C36" s="52" t="s">
        <v>32</v>
      </c>
      <c r="D36" s="53" t="s">
        <v>38</v>
      </c>
      <c r="E36" s="54" t="s">
        <v>31</v>
      </c>
      <c r="F36" s="55" t="s">
        <v>39</v>
      </c>
      <c r="G36" s="447"/>
      <c r="H36" s="443"/>
      <c r="I36" s="455"/>
      <c r="J36" s="480"/>
      <c r="K36" s="483"/>
      <c r="L36" s="452"/>
      <c r="M36" s="466"/>
      <c r="N36" s="466"/>
      <c r="O36" s="466"/>
      <c r="P36" s="76"/>
      <c r="Q36" s="76"/>
      <c r="R36" s="76"/>
      <c r="S36" s="76"/>
      <c r="T36" s="76"/>
      <c r="U36" s="133">
        <f>+IF($G$22=7,VLOOKUP(F36,appoggio!$A$2:$K$12,5,FALSE),IF($G$22=6,VLOOKUP(F36,appoggio!$A$2:$K$12,8,FALSE),IF($G$22=5,VLOOKUP(F36,appoggio!$A$2:$K$12,11,FALSE),0)))</f>
        <v>0</v>
      </c>
      <c r="V36" s="133">
        <f>+IF($G$22=7,VLOOKUP(F36,appoggio!$A$2:$K$12,4,FALSE),IF($G$22=6,VLOOKUP(F36,appoggio!$A$2:$K$12,7,FALSE),IF($G$22=5,VLOOKUP(F36,appoggio!$A$2:$K$12,10,FALSE),0)))</f>
        <v>0</v>
      </c>
      <c r="W36" s="134" t="str">
        <f t="shared" si="0"/>
        <v>resa mancante</v>
      </c>
      <c r="X36" s="134" t="str">
        <f t="shared" si="4"/>
        <v>resa mancante</v>
      </c>
      <c r="Y36" s="134" t="str">
        <f>+IFERROR(W36*'Istruzioni per la compilazione'!$B$3,"resa mancante")</f>
        <v>resa mancante</v>
      </c>
      <c r="Z36" s="173" t="str">
        <f t="shared" si="2"/>
        <v>resa mancante</v>
      </c>
      <c r="AA36" s="174" t="str">
        <f t="shared" si="3"/>
        <v>resa mancante</v>
      </c>
    </row>
    <row r="37" spans="2:27" ht="14.4" customHeight="1" thickBot="1" x14ac:dyDescent="0.35">
      <c r="B37" s="475"/>
      <c r="C37" s="66" t="s">
        <v>32</v>
      </c>
      <c r="D37" s="73" t="s">
        <v>516</v>
      </c>
      <c r="E37" s="68" t="s">
        <v>31</v>
      </c>
      <c r="F37" s="69" t="s">
        <v>79</v>
      </c>
      <c r="G37" s="448"/>
      <c r="H37" s="444"/>
      <c r="I37" s="456"/>
      <c r="J37" s="481"/>
      <c r="K37" s="483"/>
      <c r="L37" s="453"/>
      <c r="M37" s="467"/>
      <c r="N37" s="467"/>
      <c r="O37" s="467"/>
      <c r="P37" s="77"/>
      <c r="Q37" s="77"/>
      <c r="R37" s="77"/>
      <c r="S37" s="77"/>
      <c r="T37" s="77"/>
      <c r="U37" s="135">
        <f>+IF($G$22=7,VLOOKUP(F37,appoggio!$A$2:$K$12,5,FALSE),IF($G$22=6,VLOOKUP(F37,appoggio!$A$2:$K$12,8,FALSE),IF($G$22=5,VLOOKUP(F37,appoggio!$A$2:$K$12,11,FALSE),0)))</f>
        <v>0</v>
      </c>
      <c r="V37" s="135">
        <f>+IF($G$22=7,VLOOKUP(F37,appoggio!$A$2:$K$12,4,FALSE),IF($G$22=6,VLOOKUP(F37,appoggio!$A$2:$K$12,7,FALSE),IF($G$22=5,VLOOKUP(F37,appoggio!$A$2:$K$12,10,FALSE),0)))</f>
        <v>0</v>
      </c>
      <c r="W37" s="136" t="str">
        <f t="shared" si="0"/>
        <v>resa mancante</v>
      </c>
      <c r="X37" s="136" t="str">
        <f>+IFERROR($H$22/P37*V37,"resa mancante")</f>
        <v>resa mancante</v>
      </c>
      <c r="Y37" s="136" t="str">
        <f>+IFERROR(W37*'Istruzioni per la compilazione'!$B$3,"resa mancante")</f>
        <v>resa mancante</v>
      </c>
      <c r="Z37" s="175" t="str">
        <f t="shared" si="2"/>
        <v>resa mancante</v>
      </c>
      <c r="AA37" s="176" t="str">
        <f t="shared" si="3"/>
        <v>resa mancante</v>
      </c>
    </row>
    <row r="38" spans="2:27" ht="21.45" x14ac:dyDescent="0.3">
      <c r="B38" s="473" t="s">
        <v>401</v>
      </c>
      <c r="C38" s="62" t="s">
        <v>32</v>
      </c>
      <c r="D38" s="72" t="s">
        <v>40</v>
      </c>
      <c r="E38" s="64" t="s">
        <v>31</v>
      </c>
      <c r="F38" s="65" t="s">
        <v>7</v>
      </c>
      <c r="G38" s="449"/>
      <c r="H38" s="445"/>
      <c r="I38" s="457">
        <f>IFERROR(H38/$H$66,0)</f>
        <v>0</v>
      </c>
      <c r="J38" s="479">
        <f>IFERROR(VLOOKUP(G38,appoggio!$B$15:$C$17,2,FALSE)*3.99,0)</f>
        <v>0</v>
      </c>
      <c r="K38" s="483"/>
      <c r="L38" s="451">
        <f>+J38*(1-$K$5)</f>
        <v>0</v>
      </c>
      <c r="M38" s="465">
        <f>+H38*L38</f>
        <v>0</v>
      </c>
      <c r="N38" s="465">
        <f>+M38*12</f>
        <v>0</v>
      </c>
      <c r="O38" s="465">
        <f>+M38*'Istruzioni per la compilazione'!B3</f>
        <v>0</v>
      </c>
      <c r="P38" s="78"/>
      <c r="Q38" s="78"/>
      <c r="R38" s="78"/>
      <c r="S38" s="78"/>
      <c r="T38" s="78"/>
      <c r="U38" s="131">
        <f>+IF($G$38=7,VLOOKUP(F38,appoggio!$A$2:$K$12,5,FALSE),IF($G$38=6,VLOOKUP(F38,appoggio!$A$2:$K$12,8,FALSE),IF($G$38=5,VLOOKUP(F38,appoggio!$A$2:$K$12,11,FALSE),0)))</f>
        <v>0</v>
      </c>
      <c r="V38" s="131">
        <f>+IF($G$38=7,VLOOKUP(F38,appoggio!$A$2:$K$12,4,FALSE),IF($G$38=6,VLOOKUP(F38,appoggio!$A$2:$K$12,7,FALSE),IF($G$38=5,VLOOKUP(F38,appoggio!$A$2:$K$12,10,FALSE),0)))</f>
        <v>0</v>
      </c>
      <c r="W38" s="132" t="str">
        <f t="shared" si="0"/>
        <v>resa mancante</v>
      </c>
      <c r="X38" s="132" t="str">
        <f>+IFERROR($H$38/P38*V38,"resa mancante")</f>
        <v>resa mancante</v>
      </c>
      <c r="Y38" s="132" t="str">
        <f>+IFERROR(W38*'Istruzioni per la compilazione'!$B$3,"resa mancante")</f>
        <v>resa mancante</v>
      </c>
      <c r="Z38" s="184" t="str">
        <f t="shared" si="2"/>
        <v>resa mancante</v>
      </c>
      <c r="AA38" s="185" t="str">
        <f t="shared" si="3"/>
        <v>resa mancante</v>
      </c>
    </row>
    <row r="39" spans="2:27" ht="32.15" x14ac:dyDescent="0.3">
      <c r="B39" s="474"/>
      <c r="C39" s="52" t="s">
        <v>32</v>
      </c>
      <c r="D39" s="57" t="s">
        <v>97</v>
      </c>
      <c r="E39" s="54" t="s">
        <v>31</v>
      </c>
      <c r="F39" s="55" t="s">
        <v>7</v>
      </c>
      <c r="G39" s="447"/>
      <c r="H39" s="443"/>
      <c r="I39" s="455"/>
      <c r="J39" s="480"/>
      <c r="K39" s="483"/>
      <c r="L39" s="452"/>
      <c r="M39" s="466"/>
      <c r="N39" s="466"/>
      <c r="O39" s="466"/>
      <c r="P39" s="76"/>
      <c r="Q39" s="76"/>
      <c r="R39" s="76"/>
      <c r="S39" s="76"/>
      <c r="T39" s="76"/>
      <c r="U39" s="133">
        <f>+IF($G$38=7,VLOOKUP(F39,appoggio!$A$2:$K$12,5,FALSE),IF($G$38=6,VLOOKUP(F39,appoggio!$A$2:$K$12,8,FALSE),IF($G$38=5,VLOOKUP(F39,appoggio!$A$2:$K$12,11,FALSE),0)))</f>
        <v>0</v>
      </c>
      <c r="V39" s="133">
        <f>+IF($G$38=7,VLOOKUP(F39,appoggio!$A$2:$K$12,4,FALSE),IF($G$38=6,VLOOKUP(F39,appoggio!$A$2:$K$12,7,FALSE),IF($G$38=5,VLOOKUP(F39,appoggio!$A$2:$K$12,10,FALSE),0)))</f>
        <v>0</v>
      </c>
      <c r="W39" s="134" t="str">
        <f t="shared" si="0"/>
        <v>resa mancante</v>
      </c>
      <c r="X39" s="134" t="str">
        <f t="shared" ref="X39:X52" si="5">+IFERROR($H$38/P39*V39,"resa mancante")</f>
        <v>resa mancante</v>
      </c>
      <c r="Y39" s="134" t="str">
        <f>+IFERROR(W39*'Istruzioni per la compilazione'!$B$3,"resa mancante")</f>
        <v>resa mancante</v>
      </c>
      <c r="Z39" s="173" t="str">
        <f t="shared" si="2"/>
        <v>resa mancante</v>
      </c>
      <c r="AA39" s="174" t="str">
        <f t="shared" si="3"/>
        <v>resa mancante</v>
      </c>
    </row>
    <row r="40" spans="2:27" ht="21.45" x14ac:dyDescent="0.3">
      <c r="B40" s="474"/>
      <c r="C40" s="52" t="s">
        <v>32</v>
      </c>
      <c r="D40" s="57" t="s">
        <v>36</v>
      </c>
      <c r="E40" s="54" t="s">
        <v>31</v>
      </c>
      <c r="F40" s="55" t="s">
        <v>7</v>
      </c>
      <c r="G40" s="447"/>
      <c r="H40" s="443"/>
      <c r="I40" s="455"/>
      <c r="J40" s="480"/>
      <c r="K40" s="483"/>
      <c r="L40" s="452"/>
      <c r="M40" s="466"/>
      <c r="N40" s="466"/>
      <c r="O40" s="466"/>
      <c r="P40" s="76"/>
      <c r="Q40" s="76"/>
      <c r="R40" s="76"/>
      <c r="S40" s="76"/>
      <c r="T40" s="76"/>
      <c r="U40" s="133">
        <f>+IF($G$38=7,VLOOKUP(F40,appoggio!$A$2:$K$12,5,FALSE),IF($G$38=6,VLOOKUP(F40,appoggio!$A$2:$K$12,8,FALSE),IF($G$38=5,VLOOKUP(F40,appoggio!$A$2:$K$12,11,FALSE),0)))</f>
        <v>0</v>
      </c>
      <c r="V40" s="133">
        <f>+IF($G$38=7,VLOOKUP(F40,appoggio!$A$2:$K$12,4,FALSE),IF($G$38=6,VLOOKUP(F40,appoggio!$A$2:$K$12,7,FALSE),IF($G$38=5,VLOOKUP(F40,appoggio!$A$2:$K$12,10,FALSE),0)))</f>
        <v>0</v>
      </c>
      <c r="W40" s="134" t="str">
        <f t="shared" si="0"/>
        <v>resa mancante</v>
      </c>
      <c r="X40" s="134" t="str">
        <f t="shared" si="5"/>
        <v>resa mancante</v>
      </c>
      <c r="Y40" s="134" t="str">
        <f>+IFERROR(W40*'Istruzioni per la compilazione'!$B$3,"resa mancante")</f>
        <v>resa mancante</v>
      </c>
      <c r="Z40" s="173" t="str">
        <f t="shared" si="2"/>
        <v>resa mancante</v>
      </c>
      <c r="AA40" s="174" t="str">
        <f t="shared" si="3"/>
        <v>resa mancante</v>
      </c>
    </row>
    <row r="41" spans="2:27" x14ac:dyDescent="0.3">
      <c r="B41" s="474"/>
      <c r="C41" s="52" t="s">
        <v>32</v>
      </c>
      <c r="D41" s="57" t="s">
        <v>6</v>
      </c>
      <c r="E41" s="54" t="s">
        <v>31</v>
      </c>
      <c r="F41" s="55" t="s">
        <v>7</v>
      </c>
      <c r="G41" s="447"/>
      <c r="H41" s="443"/>
      <c r="I41" s="455"/>
      <c r="J41" s="480"/>
      <c r="K41" s="483"/>
      <c r="L41" s="452"/>
      <c r="M41" s="466"/>
      <c r="N41" s="466"/>
      <c r="O41" s="466"/>
      <c r="P41" s="76"/>
      <c r="Q41" s="76"/>
      <c r="R41" s="76"/>
      <c r="S41" s="76"/>
      <c r="T41" s="76"/>
      <c r="U41" s="133">
        <f>+IF($G$38=7,VLOOKUP(F41,appoggio!$A$2:$K$12,5,FALSE),IF($G$38=6,VLOOKUP(F41,appoggio!$A$2:$K$12,8,FALSE),IF($G$38=5,VLOOKUP(F41,appoggio!$A$2:$K$12,11,FALSE),0)))</f>
        <v>0</v>
      </c>
      <c r="V41" s="133">
        <f>+IF($G$38=7,VLOOKUP(F41,appoggio!$A$2:$K$12,4,FALSE),IF($G$38=6,VLOOKUP(F41,appoggio!$A$2:$K$12,7,FALSE),IF($G$38=5,VLOOKUP(F41,appoggio!$A$2:$K$12,10,FALSE),0)))</f>
        <v>0</v>
      </c>
      <c r="W41" s="134" t="str">
        <f t="shared" si="0"/>
        <v>resa mancante</v>
      </c>
      <c r="X41" s="134" t="str">
        <f t="shared" si="5"/>
        <v>resa mancante</v>
      </c>
      <c r="Y41" s="134" t="str">
        <f>+IFERROR(W41*'Istruzioni per la compilazione'!$B$3,"resa mancante")</f>
        <v>resa mancante</v>
      </c>
      <c r="Z41" s="173" t="str">
        <f t="shared" si="2"/>
        <v>resa mancante</v>
      </c>
      <c r="AA41" s="174" t="str">
        <f t="shared" si="3"/>
        <v>resa mancante</v>
      </c>
    </row>
    <row r="42" spans="2:27" ht="32.15" x14ac:dyDescent="0.3">
      <c r="B42" s="474"/>
      <c r="C42" s="52" t="s">
        <v>32</v>
      </c>
      <c r="D42" s="57" t="s">
        <v>44</v>
      </c>
      <c r="E42" s="54" t="s">
        <v>31</v>
      </c>
      <c r="F42" s="55" t="s">
        <v>19</v>
      </c>
      <c r="G42" s="447"/>
      <c r="H42" s="443"/>
      <c r="I42" s="455"/>
      <c r="J42" s="480"/>
      <c r="K42" s="483"/>
      <c r="L42" s="452"/>
      <c r="M42" s="466"/>
      <c r="N42" s="466"/>
      <c r="O42" s="466"/>
      <c r="P42" s="76"/>
      <c r="Q42" s="76"/>
      <c r="R42" s="76"/>
      <c r="S42" s="76"/>
      <c r="T42" s="76"/>
      <c r="U42" s="133">
        <f>+IF($G$38=7,VLOOKUP(F42,appoggio!$A$2:$K$12,5,FALSE),IF($G$38=6,VLOOKUP(F42,appoggio!$A$2:$K$12,8,FALSE),IF($G$38=5,VLOOKUP(F42,appoggio!$A$2:$K$12,11,FALSE),0)))</f>
        <v>0</v>
      </c>
      <c r="V42" s="133">
        <f>+IF($G$38=7,VLOOKUP(F42,appoggio!$A$2:$K$12,4,FALSE),IF($G$38=6,VLOOKUP(F42,appoggio!$A$2:$K$12,7,FALSE),IF($G$38=5,VLOOKUP(F42,appoggio!$A$2:$K$12,10,FALSE),0)))</f>
        <v>0</v>
      </c>
      <c r="W42" s="134" t="str">
        <f t="shared" si="0"/>
        <v>resa mancante</v>
      </c>
      <c r="X42" s="134" t="str">
        <f t="shared" si="5"/>
        <v>resa mancante</v>
      </c>
      <c r="Y42" s="134" t="str">
        <f>+IFERROR(W42*'Istruzioni per la compilazione'!$B$3,"resa mancante")</f>
        <v>resa mancante</v>
      </c>
      <c r="Z42" s="173" t="str">
        <f t="shared" si="2"/>
        <v>resa mancante</v>
      </c>
      <c r="AA42" s="174" t="str">
        <f t="shared" si="3"/>
        <v>resa mancante</v>
      </c>
    </row>
    <row r="43" spans="2:27" x14ac:dyDescent="0.3">
      <c r="B43" s="474"/>
      <c r="C43" s="52" t="s">
        <v>32</v>
      </c>
      <c r="D43" s="57" t="s">
        <v>18</v>
      </c>
      <c r="E43" s="54" t="s">
        <v>31</v>
      </c>
      <c r="F43" s="55" t="s">
        <v>21</v>
      </c>
      <c r="G43" s="447"/>
      <c r="H43" s="443"/>
      <c r="I43" s="455"/>
      <c r="J43" s="480"/>
      <c r="K43" s="483"/>
      <c r="L43" s="452"/>
      <c r="M43" s="466"/>
      <c r="N43" s="466"/>
      <c r="O43" s="466"/>
      <c r="P43" s="76"/>
      <c r="Q43" s="76"/>
      <c r="R43" s="76"/>
      <c r="S43" s="76"/>
      <c r="T43" s="76"/>
      <c r="U43" s="133">
        <f>+IF($G$38=7,VLOOKUP(F43,appoggio!$A$2:$K$12,5,FALSE),IF($G$38=6,VLOOKUP(F43,appoggio!$A$2:$K$12,8,FALSE),IF($G$38=5,VLOOKUP(F43,appoggio!$A$2:$K$12,11,FALSE),0)))</f>
        <v>0</v>
      </c>
      <c r="V43" s="133">
        <f>+IF($G$38=7,VLOOKUP(F43,appoggio!$A$2:$K$12,4,FALSE),IF($G$38=6,VLOOKUP(F43,appoggio!$A$2:$K$12,7,FALSE),IF($G$38=5,VLOOKUP(F43,appoggio!$A$2:$K$12,10,FALSE),0)))</f>
        <v>0</v>
      </c>
      <c r="W43" s="134" t="str">
        <f t="shared" si="0"/>
        <v>resa mancante</v>
      </c>
      <c r="X43" s="134" t="str">
        <f t="shared" si="5"/>
        <v>resa mancante</v>
      </c>
      <c r="Y43" s="134" t="str">
        <f>+IFERROR(W43*'Istruzioni per la compilazione'!$B$3,"resa mancante")</f>
        <v>resa mancante</v>
      </c>
      <c r="Z43" s="173" t="str">
        <f t="shared" si="2"/>
        <v>resa mancante</v>
      </c>
      <c r="AA43" s="174" t="str">
        <f t="shared" si="3"/>
        <v>resa mancante</v>
      </c>
    </row>
    <row r="44" spans="2:27" x14ac:dyDescent="0.3">
      <c r="B44" s="474"/>
      <c r="C44" s="52" t="s">
        <v>32</v>
      </c>
      <c r="D44" s="57" t="s">
        <v>41</v>
      </c>
      <c r="E44" s="54" t="s">
        <v>31</v>
      </c>
      <c r="F44" s="55" t="s">
        <v>21</v>
      </c>
      <c r="G44" s="447"/>
      <c r="H44" s="443"/>
      <c r="I44" s="455"/>
      <c r="J44" s="480"/>
      <c r="K44" s="483"/>
      <c r="L44" s="452"/>
      <c r="M44" s="466"/>
      <c r="N44" s="466"/>
      <c r="O44" s="466"/>
      <c r="P44" s="76"/>
      <c r="Q44" s="76"/>
      <c r="R44" s="76"/>
      <c r="S44" s="76"/>
      <c r="T44" s="76"/>
      <c r="U44" s="133">
        <f>+IF($G$38=7,VLOOKUP(F44,appoggio!$A$2:$K$12,5,FALSE),IF($G$38=6,VLOOKUP(F44,appoggio!$A$2:$K$12,8,FALSE),IF($G$38=5,VLOOKUP(F44,appoggio!$A$2:$K$12,11,FALSE),0)))</f>
        <v>0</v>
      </c>
      <c r="V44" s="133">
        <f>+IF($G$38=7,VLOOKUP(F44,appoggio!$A$2:$K$12,4,FALSE),IF($G$38=6,VLOOKUP(F44,appoggio!$A$2:$K$12,7,FALSE),IF($G$38=5,VLOOKUP(F44,appoggio!$A$2:$K$12,10,FALSE),0)))</f>
        <v>0</v>
      </c>
      <c r="W44" s="134" t="str">
        <f t="shared" si="0"/>
        <v>resa mancante</v>
      </c>
      <c r="X44" s="134" t="str">
        <f t="shared" si="5"/>
        <v>resa mancante</v>
      </c>
      <c r="Y44" s="134" t="str">
        <f>+IFERROR(W44*'Istruzioni per la compilazione'!$B$3,"resa mancante")</f>
        <v>resa mancante</v>
      </c>
      <c r="Z44" s="173" t="str">
        <f t="shared" si="2"/>
        <v>resa mancante</v>
      </c>
      <c r="AA44" s="174" t="str">
        <f t="shared" si="3"/>
        <v>resa mancante</v>
      </c>
    </row>
    <row r="45" spans="2:27" x14ac:dyDescent="0.3">
      <c r="B45" s="474"/>
      <c r="C45" s="52" t="s">
        <v>32</v>
      </c>
      <c r="D45" s="57" t="s">
        <v>25</v>
      </c>
      <c r="E45" s="54" t="s">
        <v>31</v>
      </c>
      <c r="F45" s="55" t="s">
        <v>26</v>
      </c>
      <c r="G45" s="447"/>
      <c r="H45" s="443"/>
      <c r="I45" s="455"/>
      <c r="J45" s="480"/>
      <c r="K45" s="483"/>
      <c r="L45" s="452"/>
      <c r="M45" s="466"/>
      <c r="N45" s="466"/>
      <c r="O45" s="466"/>
      <c r="P45" s="76"/>
      <c r="Q45" s="76"/>
      <c r="R45" s="76"/>
      <c r="S45" s="76"/>
      <c r="T45" s="76"/>
      <c r="U45" s="133">
        <f>+IF($G$38=7,VLOOKUP(F45,appoggio!$A$2:$K$12,5,FALSE),IF($G$38=6,VLOOKUP(F45,appoggio!$A$2:$K$12,8,FALSE),IF($G$38=5,VLOOKUP(F45,appoggio!$A$2:$K$12,11,FALSE),0)))</f>
        <v>0</v>
      </c>
      <c r="V45" s="133">
        <f>+IF($G$38=7,VLOOKUP(F45,appoggio!$A$2:$K$12,4,FALSE),IF($G$38=6,VLOOKUP(F45,appoggio!$A$2:$K$12,7,FALSE),IF($G$38=5,VLOOKUP(F45,appoggio!$A$2:$K$12,10,FALSE),0)))</f>
        <v>0</v>
      </c>
      <c r="W45" s="134" t="str">
        <f t="shared" si="0"/>
        <v>resa mancante</v>
      </c>
      <c r="X45" s="134" t="str">
        <f t="shared" si="5"/>
        <v>resa mancante</v>
      </c>
      <c r="Y45" s="134" t="str">
        <f>+IFERROR(W45*'Istruzioni per la compilazione'!$B$3,"resa mancante")</f>
        <v>resa mancante</v>
      </c>
      <c r="Z45" s="173" t="str">
        <f t="shared" si="2"/>
        <v>resa mancante</v>
      </c>
      <c r="AA45" s="174" t="str">
        <f t="shared" si="3"/>
        <v>resa mancante</v>
      </c>
    </row>
    <row r="46" spans="2:27" ht="32.15" x14ac:dyDescent="0.3">
      <c r="B46" s="474"/>
      <c r="C46" s="52" t="s">
        <v>32</v>
      </c>
      <c r="D46" s="57" t="s">
        <v>23</v>
      </c>
      <c r="E46" s="54" t="s">
        <v>31</v>
      </c>
      <c r="F46" s="55" t="s">
        <v>26</v>
      </c>
      <c r="G46" s="447"/>
      <c r="H46" s="443"/>
      <c r="I46" s="455"/>
      <c r="J46" s="480"/>
      <c r="K46" s="483"/>
      <c r="L46" s="452"/>
      <c r="M46" s="466"/>
      <c r="N46" s="466"/>
      <c r="O46" s="466"/>
      <c r="P46" s="76"/>
      <c r="Q46" s="76"/>
      <c r="R46" s="76"/>
      <c r="S46" s="76"/>
      <c r="T46" s="76"/>
      <c r="U46" s="133">
        <f>+IF($G$38=7,VLOOKUP(F46,appoggio!$A$2:$K$12,5,FALSE),IF($G$38=6,VLOOKUP(F46,appoggio!$A$2:$K$12,8,FALSE),IF($G$38=5,VLOOKUP(F46,appoggio!$A$2:$K$12,11,FALSE),0)))</f>
        <v>0</v>
      </c>
      <c r="V46" s="133">
        <f>+IF($G$38=7,VLOOKUP(F46,appoggio!$A$2:$K$12,4,FALSE),IF($G$38=6,VLOOKUP(F46,appoggio!$A$2:$K$12,7,FALSE),IF($G$38=5,VLOOKUP(F46,appoggio!$A$2:$K$12,10,FALSE),0)))</f>
        <v>0</v>
      </c>
      <c r="W46" s="134" t="str">
        <f t="shared" si="0"/>
        <v>resa mancante</v>
      </c>
      <c r="X46" s="134" t="str">
        <f t="shared" si="5"/>
        <v>resa mancante</v>
      </c>
      <c r="Y46" s="134" t="str">
        <f>+IFERROR(W46*'Istruzioni per la compilazione'!$B$3,"resa mancante")</f>
        <v>resa mancante</v>
      </c>
      <c r="Z46" s="173" t="str">
        <f t="shared" si="2"/>
        <v>resa mancante</v>
      </c>
      <c r="AA46" s="174" t="str">
        <f t="shared" si="3"/>
        <v>resa mancante</v>
      </c>
    </row>
    <row r="47" spans="2:27" ht="21.45" x14ac:dyDescent="0.3">
      <c r="B47" s="474"/>
      <c r="C47" s="52" t="s">
        <v>32</v>
      </c>
      <c r="D47" s="57" t="s">
        <v>20</v>
      </c>
      <c r="E47" s="54" t="s">
        <v>31</v>
      </c>
      <c r="F47" s="55" t="s">
        <v>26</v>
      </c>
      <c r="G47" s="447"/>
      <c r="H47" s="443"/>
      <c r="I47" s="455"/>
      <c r="J47" s="480"/>
      <c r="K47" s="483"/>
      <c r="L47" s="452"/>
      <c r="M47" s="466"/>
      <c r="N47" s="466"/>
      <c r="O47" s="466"/>
      <c r="P47" s="76"/>
      <c r="Q47" s="76"/>
      <c r="R47" s="76"/>
      <c r="S47" s="76"/>
      <c r="T47" s="76"/>
      <c r="U47" s="133">
        <f>+IF($G$38=7,VLOOKUP(F47,appoggio!$A$2:$K$12,5,FALSE),IF($G$38=6,VLOOKUP(F47,appoggio!$A$2:$K$12,8,FALSE),IF($G$38=5,VLOOKUP(F47,appoggio!$A$2:$K$12,11,FALSE),0)))</f>
        <v>0</v>
      </c>
      <c r="V47" s="133">
        <f>+IF($G$38=7,VLOOKUP(F47,appoggio!$A$2:$K$12,4,FALSE),IF($G$38=6,VLOOKUP(F47,appoggio!$A$2:$K$12,7,FALSE),IF($G$38=5,VLOOKUP(F47,appoggio!$A$2:$K$12,10,FALSE),0)))</f>
        <v>0</v>
      </c>
      <c r="W47" s="134" t="str">
        <f t="shared" si="0"/>
        <v>resa mancante</v>
      </c>
      <c r="X47" s="134" t="str">
        <f t="shared" si="5"/>
        <v>resa mancante</v>
      </c>
      <c r="Y47" s="134" t="str">
        <f>+IFERROR(W47*'Istruzioni per la compilazione'!$B$3,"resa mancante")</f>
        <v>resa mancante</v>
      </c>
      <c r="Z47" s="173" t="str">
        <f t="shared" si="2"/>
        <v>resa mancante</v>
      </c>
      <c r="AA47" s="174" t="str">
        <f t="shared" si="3"/>
        <v>resa mancante</v>
      </c>
    </row>
    <row r="48" spans="2:27" ht="21.45" x14ac:dyDescent="0.3">
      <c r="B48" s="474"/>
      <c r="C48" s="52" t="s">
        <v>32</v>
      </c>
      <c r="D48" s="57" t="s">
        <v>14</v>
      </c>
      <c r="E48" s="54" t="s">
        <v>31</v>
      </c>
      <c r="F48" s="55" t="s">
        <v>39</v>
      </c>
      <c r="G48" s="447"/>
      <c r="H48" s="443"/>
      <c r="I48" s="455"/>
      <c r="J48" s="480"/>
      <c r="K48" s="483"/>
      <c r="L48" s="452"/>
      <c r="M48" s="466"/>
      <c r="N48" s="466"/>
      <c r="O48" s="466"/>
      <c r="P48" s="76"/>
      <c r="Q48" s="76"/>
      <c r="R48" s="76"/>
      <c r="S48" s="76"/>
      <c r="T48" s="76"/>
      <c r="U48" s="133">
        <f>+IF($G$38=7,VLOOKUP(F48,appoggio!$A$2:$K$12,5,FALSE),IF($G$38=6,VLOOKUP(F48,appoggio!$A$2:$K$12,8,FALSE),IF($G$38=5,VLOOKUP(F48,appoggio!$A$2:$K$12,11,FALSE),0)))</f>
        <v>0</v>
      </c>
      <c r="V48" s="133">
        <f>+IF($G$38=7,VLOOKUP(F48,appoggio!$A$2:$K$12,4,FALSE),IF($G$38=6,VLOOKUP(F48,appoggio!$A$2:$K$12,7,FALSE),IF($G$38=5,VLOOKUP(F48,appoggio!$A$2:$K$12,10,FALSE),0)))</f>
        <v>0</v>
      </c>
      <c r="W48" s="134" t="str">
        <f t="shared" si="0"/>
        <v>resa mancante</v>
      </c>
      <c r="X48" s="134" t="str">
        <f t="shared" si="5"/>
        <v>resa mancante</v>
      </c>
      <c r="Y48" s="134" t="str">
        <f>+IFERROR(W48*'Istruzioni per la compilazione'!$B$3,"resa mancante")</f>
        <v>resa mancante</v>
      </c>
      <c r="Z48" s="173" t="str">
        <f t="shared" si="2"/>
        <v>resa mancante</v>
      </c>
      <c r="AA48" s="174" t="str">
        <f t="shared" si="3"/>
        <v>resa mancante</v>
      </c>
    </row>
    <row r="49" spans="2:27" ht="21.45" x14ac:dyDescent="0.3">
      <c r="B49" s="474"/>
      <c r="C49" s="52" t="s">
        <v>32</v>
      </c>
      <c r="D49" s="57" t="s">
        <v>49</v>
      </c>
      <c r="E49" s="54" t="s">
        <v>31</v>
      </c>
      <c r="F49" s="55" t="s">
        <v>39</v>
      </c>
      <c r="G49" s="447"/>
      <c r="H49" s="443"/>
      <c r="I49" s="455"/>
      <c r="J49" s="480"/>
      <c r="K49" s="483"/>
      <c r="L49" s="452"/>
      <c r="M49" s="466"/>
      <c r="N49" s="466"/>
      <c r="O49" s="466"/>
      <c r="P49" s="76"/>
      <c r="Q49" s="76"/>
      <c r="R49" s="76"/>
      <c r="S49" s="76"/>
      <c r="T49" s="76"/>
      <c r="U49" s="133">
        <f>+IF($G$38=7,VLOOKUP(F49,appoggio!$A$2:$K$12,5,FALSE),IF($G$38=6,VLOOKUP(F49,appoggio!$A$2:$K$12,8,FALSE),IF($G$38=5,VLOOKUP(F49,appoggio!$A$2:$K$12,11,FALSE),0)))</f>
        <v>0</v>
      </c>
      <c r="V49" s="133">
        <f>+IF($G$38=7,VLOOKUP(F49,appoggio!$A$2:$K$12,4,FALSE),IF($G$38=6,VLOOKUP(F49,appoggio!$A$2:$K$12,7,FALSE),IF($G$38=5,VLOOKUP(F49,appoggio!$A$2:$K$12,10,FALSE),0)))</f>
        <v>0</v>
      </c>
      <c r="W49" s="134" t="str">
        <f t="shared" si="0"/>
        <v>resa mancante</v>
      </c>
      <c r="X49" s="134" t="str">
        <f t="shared" si="5"/>
        <v>resa mancante</v>
      </c>
      <c r="Y49" s="134" t="str">
        <f>+IFERROR(W49*'Istruzioni per la compilazione'!$B$3,"resa mancante")</f>
        <v>resa mancante</v>
      </c>
      <c r="Z49" s="173" t="str">
        <f t="shared" si="2"/>
        <v>resa mancante</v>
      </c>
      <c r="AA49" s="174" t="str">
        <f t="shared" si="3"/>
        <v>resa mancante</v>
      </c>
    </row>
    <row r="50" spans="2:27" x14ac:dyDescent="0.3">
      <c r="B50" s="474"/>
      <c r="C50" s="52" t="s">
        <v>32</v>
      </c>
      <c r="D50" s="57" t="s">
        <v>47</v>
      </c>
      <c r="E50" s="54" t="s">
        <v>31</v>
      </c>
      <c r="F50" s="55" t="s">
        <v>39</v>
      </c>
      <c r="G50" s="447"/>
      <c r="H50" s="443"/>
      <c r="I50" s="455"/>
      <c r="J50" s="480"/>
      <c r="K50" s="483"/>
      <c r="L50" s="452"/>
      <c r="M50" s="466"/>
      <c r="N50" s="466"/>
      <c r="O50" s="466"/>
      <c r="P50" s="76"/>
      <c r="Q50" s="76"/>
      <c r="R50" s="76"/>
      <c r="S50" s="76"/>
      <c r="T50" s="76"/>
      <c r="U50" s="133">
        <f>+IF($G$38=7,VLOOKUP(F50,appoggio!$A$2:$K$12,5,FALSE),IF($G$38=6,VLOOKUP(F50,appoggio!$A$2:$K$12,8,FALSE),IF($G$38=5,VLOOKUP(F50,appoggio!$A$2:$K$12,11,FALSE),0)))</f>
        <v>0</v>
      </c>
      <c r="V50" s="133">
        <f>+IF($G$38=7,VLOOKUP(F50,appoggio!$A$2:$K$12,4,FALSE),IF($G$38=6,VLOOKUP(F50,appoggio!$A$2:$K$12,7,FALSE),IF($G$38=5,VLOOKUP(F50,appoggio!$A$2:$K$12,10,FALSE),0)))</f>
        <v>0</v>
      </c>
      <c r="W50" s="134" t="str">
        <f t="shared" si="0"/>
        <v>resa mancante</v>
      </c>
      <c r="X50" s="134" t="str">
        <f t="shared" si="5"/>
        <v>resa mancante</v>
      </c>
      <c r="Y50" s="134" t="str">
        <f>+IFERROR(W50*'Istruzioni per la compilazione'!$B$3,"resa mancante")</f>
        <v>resa mancante</v>
      </c>
      <c r="Z50" s="173" t="str">
        <f t="shared" si="2"/>
        <v>resa mancante</v>
      </c>
      <c r="AA50" s="174" t="str">
        <f t="shared" si="3"/>
        <v>resa mancante</v>
      </c>
    </row>
    <row r="51" spans="2:27" ht="21.45" x14ac:dyDescent="0.3">
      <c r="B51" s="474"/>
      <c r="C51" s="52" t="s">
        <v>32</v>
      </c>
      <c r="D51" s="57" t="s">
        <v>38</v>
      </c>
      <c r="E51" s="54" t="s">
        <v>31</v>
      </c>
      <c r="F51" s="55" t="s">
        <v>39</v>
      </c>
      <c r="G51" s="447"/>
      <c r="H51" s="443"/>
      <c r="I51" s="455"/>
      <c r="J51" s="480"/>
      <c r="K51" s="483"/>
      <c r="L51" s="452"/>
      <c r="M51" s="466"/>
      <c r="N51" s="466"/>
      <c r="O51" s="466"/>
      <c r="P51" s="76"/>
      <c r="Q51" s="76"/>
      <c r="R51" s="76"/>
      <c r="S51" s="76"/>
      <c r="T51" s="76"/>
      <c r="U51" s="133">
        <f>+IF($G$38=7,VLOOKUP(F51,appoggio!$A$2:$K$12,5,FALSE),IF($G$38=6,VLOOKUP(F51,appoggio!$A$2:$K$12,8,FALSE),IF($G$38=5,VLOOKUP(F51,appoggio!$A$2:$K$12,11,FALSE),0)))</f>
        <v>0</v>
      </c>
      <c r="V51" s="133">
        <f>+IF($G$38=7,VLOOKUP(F51,appoggio!$A$2:$K$12,4,FALSE),IF($G$38=6,VLOOKUP(F51,appoggio!$A$2:$K$12,7,FALSE),IF($G$38=5,VLOOKUP(F51,appoggio!$A$2:$K$12,10,FALSE),0)))</f>
        <v>0</v>
      </c>
      <c r="W51" s="134" t="str">
        <f t="shared" si="0"/>
        <v>resa mancante</v>
      </c>
      <c r="X51" s="134" t="str">
        <f t="shared" si="5"/>
        <v>resa mancante</v>
      </c>
      <c r="Y51" s="134" t="str">
        <f>+IFERROR(W51*'Istruzioni per la compilazione'!$B$3,"resa mancante")</f>
        <v>resa mancante</v>
      </c>
      <c r="Z51" s="173" t="str">
        <f t="shared" si="2"/>
        <v>resa mancante</v>
      </c>
      <c r="AA51" s="174" t="str">
        <f t="shared" si="3"/>
        <v>resa mancante</v>
      </c>
    </row>
    <row r="52" spans="2:27" ht="21.9" thickBot="1" x14ac:dyDescent="0.35">
      <c r="B52" s="475"/>
      <c r="C52" s="66" t="s">
        <v>32</v>
      </c>
      <c r="D52" s="73" t="s">
        <v>516</v>
      </c>
      <c r="E52" s="68" t="s">
        <v>31</v>
      </c>
      <c r="F52" s="69" t="s">
        <v>79</v>
      </c>
      <c r="G52" s="448"/>
      <c r="H52" s="444"/>
      <c r="I52" s="456"/>
      <c r="J52" s="481"/>
      <c r="K52" s="483"/>
      <c r="L52" s="453"/>
      <c r="M52" s="467"/>
      <c r="N52" s="467"/>
      <c r="O52" s="467"/>
      <c r="P52" s="77"/>
      <c r="Q52" s="77"/>
      <c r="R52" s="77"/>
      <c r="S52" s="77"/>
      <c r="T52" s="77"/>
      <c r="U52" s="135">
        <f>+IF($G$38=7,VLOOKUP(F52,appoggio!$A$2:$K$12,5,FALSE),IF($G$38=6,VLOOKUP(F52,appoggio!$A$2:$K$12,8,FALSE),IF($G$38=5,VLOOKUP(F52,appoggio!$A$2:$K$12,11,FALSE),0)))</f>
        <v>0</v>
      </c>
      <c r="V52" s="135">
        <f>+IF($G$38=7,VLOOKUP(F52,appoggio!$A$2:$K$12,4,FALSE),IF($G$38=6,VLOOKUP(F52,appoggio!$A$2:$K$12,7,FALSE),IF($G$38=5,VLOOKUP(F52,appoggio!$A$2:$K$12,10,FALSE),0)))</f>
        <v>0</v>
      </c>
      <c r="W52" s="136" t="str">
        <f t="shared" si="0"/>
        <v>resa mancante</v>
      </c>
      <c r="X52" s="136" t="str">
        <f t="shared" si="5"/>
        <v>resa mancante</v>
      </c>
      <c r="Y52" s="136" t="str">
        <f>+IFERROR(W52*'Istruzioni per la compilazione'!$B$3,"resa mancante")</f>
        <v>resa mancante</v>
      </c>
      <c r="Z52" s="175" t="str">
        <f t="shared" si="2"/>
        <v>resa mancante</v>
      </c>
      <c r="AA52" s="176" t="str">
        <f t="shared" si="3"/>
        <v>resa mancante</v>
      </c>
    </row>
    <row r="53" spans="2:27" ht="21.45" x14ac:dyDescent="0.3">
      <c r="B53" s="473" t="s">
        <v>402</v>
      </c>
      <c r="C53" s="62" t="s">
        <v>32</v>
      </c>
      <c r="D53" s="72" t="s">
        <v>99</v>
      </c>
      <c r="E53" s="64" t="s">
        <v>31</v>
      </c>
      <c r="F53" s="65" t="s">
        <v>7</v>
      </c>
      <c r="G53" s="449"/>
      <c r="H53" s="445"/>
      <c r="I53" s="457">
        <f>IFERROR(H53/$H$66,0)</f>
        <v>0</v>
      </c>
      <c r="J53" s="479">
        <f>IFERROR(VLOOKUP(G53,appoggio!$B$15:$C$17,2,FALSE)*3.99,0)</f>
        <v>0</v>
      </c>
      <c r="K53" s="483"/>
      <c r="L53" s="451">
        <f>+J53*(1-$K$5)</f>
        <v>0</v>
      </c>
      <c r="M53" s="465">
        <f>+L53*H53</f>
        <v>0</v>
      </c>
      <c r="N53" s="465">
        <f>+M53*12</f>
        <v>0</v>
      </c>
      <c r="O53" s="465">
        <f>+M53*'Istruzioni per la compilazione'!B3</f>
        <v>0</v>
      </c>
      <c r="P53" s="78"/>
      <c r="Q53" s="78"/>
      <c r="R53" s="78"/>
      <c r="S53" s="78"/>
      <c r="T53" s="78"/>
      <c r="U53" s="131">
        <f>+IF($G$53=7,VLOOKUP(F53,appoggio!$A$2:$K$12,5,FALSE),IF($G$53=6,VLOOKUP(F53,appoggio!$A$2:$K$12,8,FALSE),IF($G$53=5,VLOOKUP(F53,appoggio!$A$2:$K$12,11,FALSE),0)))</f>
        <v>0</v>
      </c>
      <c r="V53" s="131">
        <f>+IF($G$53=7,VLOOKUP(F53,appoggio!$A$2:$K$12,4,FALSE),IF($G$53=6,VLOOKUP(F53,appoggio!$A$2:$K$12,7,FALSE),IF($G$53=5,VLOOKUP(F53,appoggio!$A$2:$K$12,10,FALSE),0)))</f>
        <v>0</v>
      </c>
      <c r="W53" s="132" t="str">
        <f t="shared" si="0"/>
        <v>resa mancante</v>
      </c>
      <c r="X53" s="132" t="str">
        <f>+IFERROR($H$53/P53*V53,"resa mancante")</f>
        <v>resa mancante</v>
      </c>
      <c r="Y53" s="132" t="str">
        <f>+IFERROR(W53*'Istruzioni per la compilazione'!$B$3,"resa mancante")</f>
        <v>resa mancante</v>
      </c>
      <c r="Z53" s="184" t="str">
        <f t="shared" si="2"/>
        <v>resa mancante</v>
      </c>
      <c r="AA53" s="185" t="str">
        <f t="shared" si="3"/>
        <v>resa mancante</v>
      </c>
    </row>
    <row r="54" spans="2:27" x14ac:dyDescent="0.3">
      <c r="B54" s="474"/>
      <c r="C54" s="52" t="s">
        <v>32</v>
      </c>
      <c r="D54" s="57" t="s">
        <v>41</v>
      </c>
      <c r="E54" s="54" t="s">
        <v>31</v>
      </c>
      <c r="F54" s="55" t="s">
        <v>7</v>
      </c>
      <c r="G54" s="447"/>
      <c r="H54" s="443"/>
      <c r="I54" s="455"/>
      <c r="J54" s="480"/>
      <c r="K54" s="483"/>
      <c r="L54" s="452"/>
      <c r="M54" s="466"/>
      <c r="N54" s="466"/>
      <c r="O54" s="466"/>
      <c r="P54" s="76"/>
      <c r="Q54" s="76"/>
      <c r="R54" s="76"/>
      <c r="S54" s="76"/>
      <c r="T54" s="76"/>
      <c r="U54" s="133">
        <f>+IF($G$53=7,VLOOKUP(F54,appoggio!$A$2:$K$12,5,FALSE),IF($G$53=6,VLOOKUP(F54,appoggio!$A$2:$K$12,8,FALSE),IF($G$53=5,VLOOKUP(F54,appoggio!$A$2:$K$12,11,FALSE),0)))</f>
        <v>0</v>
      </c>
      <c r="V54" s="133">
        <f>+IF($G$53=7,VLOOKUP(F54,appoggio!$A$2:$K$12,4,FALSE),IF($G$53=6,VLOOKUP(F54,appoggio!$A$2:$K$12,7,FALSE),IF($G$53=5,VLOOKUP(F54,appoggio!$A$2:$K$12,10,FALSE),0)))</f>
        <v>0</v>
      </c>
      <c r="W54" s="134" t="str">
        <f t="shared" si="0"/>
        <v>resa mancante</v>
      </c>
      <c r="X54" s="134" t="str">
        <f t="shared" ref="X54:X65" si="6">+IFERROR($H$53/P54*V54,"resa mancante")</f>
        <v>resa mancante</v>
      </c>
      <c r="Y54" s="134" t="str">
        <f>+IFERROR(W54*'Istruzioni per la compilazione'!$B$3,"resa mancante")</f>
        <v>resa mancante</v>
      </c>
      <c r="Z54" s="173" t="str">
        <f t="shared" si="2"/>
        <v>resa mancante</v>
      </c>
      <c r="AA54" s="174" t="str">
        <f t="shared" si="3"/>
        <v>resa mancante</v>
      </c>
    </row>
    <row r="55" spans="2:27" ht="21.45" x14ac:dyDescent="0.3">
      <c r="B55" s="474"/>
      <c r="C55" s="52" t="s">
        <v>32</v>
      </c>
      <c r="D55" s="57" t="s">
        <v>36</v>
      </c>
      <c r="E55" s="54" t="s">
        <v>31</v>
      </c>
      <c r="F55" s="55" t="s">
        <v>7</v>
      </c>
      <c r="G55" s="447"/>
      <c r="H55" s="443"/>
      <c r="I55" s="455"/>
      <c r="J55" s="480"/>
      <c r="K55" s="483"/>
      <c r="L55" s="452"/>
      <c r="M55" s="466"/>
      <c r="N55" s="466"/>
      <c r="O55" s="466"/>
      <c r="P55" s="76"/>
      <c r="Q55" s="76"/>
      <c r="R55" s="76"/>
      <c r="S55" s="76"/>
      <c r="T55" s="76"/>
      <c r="U55" s="133">
        <f>+IF($G$53=7,VLOOKUP(F55,appoggio!$A$2:$K$12,5,FALSE),IF($G$53=6,VLOOKUP(F55,appoggio!$A$2:$K$12,8,FALSE),IF($G$53=5,VLOOKUP(F55,appoggio!$A$2:$K$12,11,FALSE),0)))</f>
        <v>0</v>
      </c>
      <c r="V55" s="133">
        <f>+IF($G$53=7,VLOOKUP(F55,appoggio!$A$2:$K$12,4,FALSE),IF($G$53=6,VLOOKUP(F55,appoggio!$A$2:$K$12,7,FALSE),IF($G$53=5,VLOOKUP(F55,appoggio!$A$2:$K$12,10,FALSE),0)))</f>
        <v>0</v>
      </c>
      <c r="W55" s="134" t="str">
        <f t="shared" si="0"/>
        <v>resa mancante</v>
      </c>
      <c r="X55" s="134" t="str">
        <f t="shared" si="6"/>
        <v>resa mancante</v>
      </c>
      <c r="Y55" s="134" t="str">
        <f>+IFERROR(W55*'Istruzioni per la compilazione'!$B$3,"resa mancante")</f>
        <v>resa mancante</v>
      </c>
      <c r="Z55" s="173" t="str">
        <f t="shared" si="2"/>
        <v>resa mancante</v>
      </c>
      <c r="AA55" s="174" t="str">
        <f t="shared" si="3"/>
        <v>resa mancante</v>
      </c>
    </row>
    <row r="56" spans="2:27" x14ac:dyDescent="0.3">
      <c r="B56" s="474"/>
      <c r="C56" s="52" t="s">
        <v>32</v>
      </c>
      <c r="D56" s="57" t="s">
        <v>6</v>
      </c>
      <c r="E56" s="54" t="s">
        <v>31</v>
      </c>
      <c r="F56" s="55" t="s">
        <v>7</v>
      </c>
      <c r="G56" s="447"/>
      <c r="H56" s="443"/>
      <c r="I56" s="455"/>
      <c r="J56" s="480"/>
      <c r="K56" s="483"/>
      <c r="L56" s="452"/>
      <c r="M56" s="466"/>
      <c r="N56" s="466"/>
      <c r="O56" s="466"/>
      <c r="P56" s="76"/>
      <c r="Q56" s="76"/>
      <c r="R56" s="76"/>
      <c r="S56" s="76"/>
      <c r="T56" s="76"/>
      <c r="U56" s="133">
        <f>+IF($G$53=7,VLOOKUP(F56,appoggio!$A$2:$K$12,5,FALSE),IF($G$53=6,VLOOKUP(F56,appoggio!$A$2:$K$12,8,FALSE),IF($G$53=5,VLOOKUP(F56,appoggio!$A$2:$K$12,11,FALSE),0)))</f>
        <v>0</v>
      </c>
      <c r="V56" s="133">
        <f>+IF($G$53=7,VLOOKUP(F56,appoggio!$A$2:$K$12,4,FALSE),IF($G$53=6,VLOOKUP(F56,appoggio!$A$2:$K$12,7,FALSE),IF($G$53=5,VLOOKUP(F56,appoggio!$A$2:$K$12,10,FALSE),0)))</f>
        <v>0</v>
      </c>
      <c r="W56" s="134" t="str">
        <f t="shared" si="0"/>
        <v>resa mancante</v>
      </c>
      <c r="X56" s="134" t="str">
        <f t="shared" si="6"/>
        <v>resa mancante</v>
      </c>
      <c r="Y56" s="134" t="str">
        <f>+IFERROR(W56*'Istruzioni per la compilazione'!$B$3,"resa mancante")</f>
        <v>resa mancante</v>
      </c>
      <c r="Z56" s="173" t="str">
        <f t="shared" si="2"/>
        <v>resa mancante</v>
      </c>
      <c r="AA56" s="174" t="str">
        <f t="shared" si="3"/>
        <v>resa mancante</v>
      </c>
    </row>
    <row r="57" spans="2:27" ht="21.45" x14ac:dyDescent="0.3">
      <c r="B57" s="474"/>
      <c r="C57" s="52" t="s">
        <v>32</v>
      </c>
      <c r="D57" s="57" t="s">
        <v>100</v>
      </c>
      <c r="E57" s="54" t="s">
        <v>31</v>
      </c>
      <c r="F57" s="55" t="s">
        <v>7</v>
      </c>
      <c r="G57" s="447"/>
      <c r="H57" s="443"/>
      <c r="I57" s="455"/>
      <c r="J57" s="480"/>
      <c r="K57" s="483"/>
      <c r="L57" s="452"/>
      <c r="M57" s="466"/>
      <c r="N57" s="466"/>
      <c r="O57" s="466"/>
      <c r="P57" s="76"/>
      <c r="Q57" s="76"/>
      <c r="R57" s="76"/>
      <c r="S57" s="76"/>
      <c r="T57" s="76"/>
      <c r="U57" s="133">
        <f>+IF($G$53=7,VLOOKUP(F57,appoggio!$A$2:$K$12,5,FALSE),IF($G$53=6,VLOOKUP(F57,appoggio!$A$2:$K$12,8,FALSE),IF($G$53=5,VLOOKUP(F57,appoggio!$A$2:$K$12,11,FALSE),0)))</f>
        <v>0</v>
      </c>
      <c r="V57" s="133">
        <f>+IF($G$53=7,VLOOKUP(F57,appoggio!$A$2:$K$12,4,FALSE),IF($G$53=6,VLOOKUP(F57,appoggio!$A$2:$K$12,7,FALSE),IF($G$53=5,VLOOKUP(F57,appoggio!$A$2:$K$12,10,FALSE),0)))</f>
        <v>0</v>
      </c>
      <c r="W57" s="134" t="str">
        <f t="shared" si="0"/>
        <v>resa mancante</v>
      </c>
      <c r="X57" s="134" t="str">
        <f t="shared" si="6"/>
        <v>resa mancante</v>
      </c>
      <c r="Y57" s="134" t="str">
        <f>+IFERROR(W57*'Istruzioni per la compilazione'!$B$3,"resa mancante")</f>
        <v>resa mancante</v>
      </c>
      <c r="Z57" s="173" t="str">
        <f t="shared" si="2"/>
        <v>resa mancante</v>
      </c>
      <c r="AA57" s="174" t="str">
        <f t="shared" si="3"/>
        <v>resa mancante</v>
      </c>
    </row>
    <row r="58" spans="2:27" ht="21.45" x14ac:dyDescent="0.3">
      <c r="B58" s="474"/>
      <c r="C58" s="52" t="s">
        <v>32</v>
      </c>
      <c r="D58" s="57" t="s">
        <v>101</v>
      </c>
      <c r="E58" s="54" t="s">
        <v>31</v>
      </c>
      <c r="F58" s="55" t="s">
        <v>7</v>
      </c>
      <c r="G58" s="447"/>
      <c r="H58" s="443"/>
      <c r="I58" s="455"/>
      <c r="J58" s="480"/>
      <c r="K58" s="483"/>
      <c r="L58" s="452"/>
      <c r="M58" s="466"/>
      <c r="N58" s="466"/>
      <c r="O58" s="466"/>
      <c r="P58" s="76"/>
      <c r="Q58" s="76"/>
      <c r="R58" s="76"/>
      <c r="S58" s="76"/>
      <c r="T58" s="76"/>
      <c r="U58" s="133">
        <f>+IF($G$53=7,VLOOKUP(F58,appoggio!$A$2:$K$12,5,FALSE),IF($G$53=6,VLOOKUP(F58,appoggio!$A$2:$K$12,8,FALSE),IF($G$53=5,VLOOKUP(F58,appoggio!$A$2:$K$12,11,FALSE),0)))</f>
        <v>0</v>
      </c>
      <c r="V58" s="133">
        <f>+IF($G$53=7,VLOOKUP(F58,appoggio!$A$2:$K$12,4,FALSE),IF($G$53=6,VLOOKUP(F58,appoggio!$A$2:$K$12,7,FALSE),IF($G$53=5,VLOOKUP(F58,appoggio!$A$2:$K$12,10,FALSE),0)))</f>
        <v>0</v>
      </c>
      <c r="W58" s="134" t="str">
        <f t="shared" si="0"/>
        <v>resa mancante</v>
      </c>
      <c r="X58" s="134" t="str">
        <f t="shared" si="6"/>
        <v>resa mancante</v>
      </c>
      <c r="Y58" s="134" t="str">
        <f>+IFERROR(W58*'Istruzioni per la compilazione'!$B$3,"resa mancante")</f>
        <v>resa mancante</v>
      </c>
      <c r="Z58" s="173" t="str">
        <f t="shared" si="2"/>
        <v>resa mancante</v>
      </c>
      <c r="AA58" s="174" t="str">
        <f t="shared" si="3"/>
        <v>resa mancante</v>
      </c>
    </row>
    <row r="59" spans="2:27" ht="32.15" x14ac:dyDescent="0.3">
      <c r="B59" s="474"/>
      <c r="C59" s="52" t="s">
        <v>32</v>
      </c>
      <c r="D59" s="57" t="s">
        <v>44</v>
      </c>
      <c r="E59" s="54" t="s">
        <v>31</v>
      </c>
      <c r="F59" s="55" t="s">
        <v>7</v>
      </c>
      <c r="G59" s="447"/>
      <c r="H59" s="443"/>
      <c r="I59" s="455"/>
      <c r="J59" s="480"/>
      <c r="K59" s="483"/>
      <c r="L59" s="452"/>
      <c r="M59" s="466"/>
      <c r="N59" s="466"/>
      <c r="O59" s="466"/>
      <c r="P59" s="76"/>
      <c r="Q59" s="76"/>
      <c r="R59" s="76"/>
      <c r="S59" s="76"/>
      <c r="T59" s="76"/>
      <c r="U59" s="133">
        <f>+IF($G$53=7,VLOOKUP(F59,appoggio!$A$2:$K$12,5,FALSE),IF($G$53=6,VLOOKUP(F59,appoggio!$A$2:$K$12,8,FALSE),IF($G$53=5,VLOOKUP(F59,appoggio!$A$2:$K$12,11,FALSE),0)))</f>
        <v>0</v>
      </c>
      <c r="V59" s="133">
        <f>+IF($G$53=7,VLOOKUP(F59,appoggio!$A$2:$K$12,4,FALSE),IF($G$53=6,VLOOKUP(F59,appoggio!$A$2:$K$12,7,FALSE),IF($G$53=5,VLOOKUP(F59,appoggio!$A$2:$K$12,10,FALSE),0)))</f>
        <v>0</v>
      </c>
      <c r="W59" s="134" t="str">
        <f t="shared" si="0"/>
        <v>resa mancante</v>
      </c>
      <c r="X59" s="134" t="str">
        <f t="shared" si="6"/>
        <v>resa mancante</v>
      </c>
      <c r="Y59" s="134" t="str">
        <f>+IFERROR(W59*'Istruzioni per la compilazione'!$B$3,"resa mancante")</f>
        <v>resa mancante</v>
      </c>
      <c r="Z59" s="173" t="str">
        <f t="shared" si="2"/>
        <v>resa mancante</v>
      </c>
      <c r="AA59" s="174" t="str">
        <f t="shared" si="3"/>
        <v>resa mancante</v>
      </c>
    </row>
    <row r="60" spans="2:27" x14ac:dyDescent="0.3">
      <c r="B60" s="474"/>
      <c r="C60" s="52" t="s">
        <v>32</v>
      </c>
      <c r="D60" s="57" t="s">
        <v>37</v>
      </c>
      <c r="E60" s="54" t="s">
        <v>31</v>
      </c>
      <c r="F60" s="55" t="s">
        <v>45</v>
      </c>
      <c r="G60" s="447"/>
      <c r="H60" s="443"/>
      <c r="I60" s="455"/>
      <c r="J60" s="480"/>
      <c r="K60" s="483"/>
      <c r="L60" s="452"/>
      <c r="M60" s="466"/>
      <c r="N60" s="466"/>
      <c r="O60" s="466"/>
      <c r="P60" s="76"/>
      <c r="Q60" s="76"/>
      <c r="R60" s="76"/>
      <c r="S60" s="76"/>
      <c r="T60" s="76"/>
      <c r="U60" s="133">
        <f>+IF($G$53=7,VLOOKUP(F60,appoggio!$A$2:$K$12,5,FALSE),IF($G$53=6,VLOOKUP(F60,appoggio!$A$2:$K$12,8,FALSE),IF($G$53=5,VLOOKUP(F60,appoggio!$A$2:$K$12,11,FALSE),0)))</f>
        <v>0</v>
      </c>
      <c r="V60" s="133">
        <f>+IF($G$53=7,VLOOKUP(F60,appoggio!$A$2:$K$12,4,FALSE),IF($G$53=6,VLOOKUP(F60,appoggio!$A$2:$K$12,7,FALSE),IF($G$53=5,VLOOKUP(F60,appoggio!$A$2:$K$12,10,FALSE),0)))</f>
        <v>0</v>
      </c>
      <c r="W60" s="134" t="str">
        <f t="shared" si="0"/>
        <v>resa mancante</v>
      </c>
      <c r="X60" s="134" t="str">
        <f t="shared" si="6"/>
        <v>resa mancante</v>
      </c>
      <c r="Y60" s="134" t="str">
        <f>+IFERROR(W60*'Istruzioni per la compilazione'!$B$3,"resa mancante")</f>
        <v>resa mancante</v>
      </c>
      <c r="Z60" s="173" t="str">
        <f t="shared" si="2"/>
        <v>resa mancante</v>
      </c>
      <c r="AA60" s="174" t="str">
        <f t="shared" si="3"/>
        <v>resa mancante</v>
      </c>
    </row>
    <row r="61" spans="2:27" x14ac:dyDescent="0.3">
      <c r="B61" s="474"/>
      <c r="C61" s="52" t="s">
        <v>32</v>
      </c>
      <c r="D61" s="57" t="s">
        <v>18</v>
      </c>
      <c r="E61" s="54" t="s">
        <v>31</v>
      </c>
      <c r="F61" s="55" t="s">
        <v>21</v>
      </c>
      <c r="G61" s="447"/>
      <c r="H61" s="443"/>
      <c r="I61" s="455"/>
      <c r="J61" s="480"/>
      <c r="K61" s="483"/>
      <c r="L61" s="452"/>
      <c r="M61" s="466"/>
      <c r="N61" s="466"/>
      <c r="O61" s="466"/>
      <c r="P61" s="76"/>
      <c r="Q61" s="76"/>
      <c r="R61" s="76"/>
      <c r="S61" s="76"/>
      <c r="T61" s="76"/>
      <c r="U61" s="133">
        <f>+IF($G$53=7,VLOOKUP(F61,appoggio!$A$2:$K$12,5,FALSE),IF($G$53=6,VLOOKUP(F61,appoggio!$A$2:$K$12,8,FALSE),IF($G$53=5,VLOOKUP(F61,appoggio!$A$2:$K$12,11,FALSE),0)))</f>
        <v>0</v>
      </c>
      <c r="V61" s="133">
        <f>+IF($G$53=7,VLOOKUP(F61,appoggio!$A$2:$K$12,4,FALSE),IF($G$53=6,VLOOKUP(F61,appoggio!$A$2:$K$12,7,FALSE),IF($G$53=5,VLOOKUP(F61,appoggio!$A$2:$K$12,10,FALSE),0)))</f>
        <v>0</v>
      </c>
      <c r="W61" s="134" t="str">
        <f t="shared" si="0"/>
        <v>resa mancante</v>
      </c>
      <c r="X61" s="134" t="str">
        <f t="shared" si="6"/>
        <v>resa mancante</v>
      </c>
      <c r="Y61" s="134" t="str">
        <f>+IFERROR(W61*'Istruzioni per la compilazione'!$B$3,"resa mancante")</f>
        <v>resa mancante</v>
      </c>
      <c r="Z61" s="173" t="str">
        <f t="shared" si="2"/>
        <v>resa mancante</v>
      </c>
      <c r="AA61" s="174" t="str">
        <f t="shared" si="3"/>
        <v>resa mancante</v>
      </c>
    </row>
    <row r="62" spans="2:27" ht="32.15" x14ac:dyDescent="0.3">
      <c r="B62" s="474"/>
      <c r="C62" s="52" t="s">
        <v>32</v>
      </c>
      <c r="D62" s="57" t="s">
        <v>23</v>
      </c>
      <c r="E62" s="54" t="s">
        <v>31</v>
      </c>
      <c r="F62" s="55" t="s">
        <v>26</v>
      </c>
      <c r="G62" s="447"/>
      <c r="H62" s="443"/>
      <c r="I62" s="455"/>
      <c r="J62" s="480"/>
      <c r="K62" s="483"/>
      <c r="L62" s="452"/>
      <c r="M62" s="466"/>
      <c r="N62" s="466"/>
      <c r="O62" s="466"/>
      <c r="P62" s="76"/>
      <c r="Q62" s="76"/>
      <c r="R62" s="76"/>
      <c r="S62" s="76"/>
      <c r="T62" s="76"/>
      <c r="U62" s="133">
        <f>+IF($G$53=7,VLOOKUP(F62,appoggio!$A$2:$K$12,5,FALSE),IF($G$53=6,VLOOKUP(F62,appoggio!$A$2:$K$12,8,FALSE),IF($G$53=5,VLOOKUP(F62,appoggio!$A$2:$K$12,11,FALSE),0)))</f>
        <v>0</v>
      </c>
      <c r="V62" s="133">
        <f>+IF($G$53=7,VLOOKUP(F62,appoggio!$A$2:$K$12,4,FALSE),IF($G$53=6,VLOOKUP(F62,appoggio!$A$2:$K$12,7,FALSE),IF($G$53=5,VLOOKUP(F62,appoggio!$A$2:$K$12,10,FALSE),0)))</f>
        <v>0</v>
      </c>
      <c r="W62" s="134" t="str">
        <f t="shared" si="0"/>
        <v>resa mancante</v>
      </c>
      <c r="X62" s="134" t="str">
        <f t="shared" si="6"/>
        <v>resa mancante</v>
      </c>
      <c r="Y62" s="134" t="str">
        <f>+IFERROR(W62*'Istruzioni per la compilazione'!$B$3,"resa mancante")</f>
        <v>resa mancante</v>
      </c>
      <c r="Z62" s="173" t="str">
        <f t="shared" si="2"/>
        <v>resa mancante</v>
      </c>
      <c r="AA62" s="174" t="str">
        <f t="shared" si="3"/>
        <v>resa mancante</v>
      </c>
    </row>
    <row r="63" spans="2:27" ht="21.45" x14ac:dyDescent="0.3">
      <c r="B63" s="474"/>
      <c r="C63" s="52" t="s">
        <v>32</v>
      </c>
      <c r="D63" s="57" t="s">
        <v>20</v>
      </c>
      <c r="E63" s="54" t="s">
        <v>31</v>
      </c>
      <c r="F63" s="55" t="s">
        <v>26</v>
      </c>
      <c r="G63" s="447"/>
      <c r="H63" s="443"/>
      <c r="I63" s="455"/>
      <c r="J63" s="480"/>
      <c r="K63" s="483"/>
      <c r="L63" s="452"/>
      <c r="M63" s="466"/>
      <c r="N63" s="466"/>
      <c r="O63" s="466"/>
      <c r="P63" s="76"/>
      <c r="Q63" s="76"/>
      <c r="R63" s="76"/>
      <c r="S63" s="76"/>
      <c r="T63" s="76"/>
      <c r="U63" s="133">
        <f>+IF($G$53=7,VLOOKUP(F63,appoggio!$A$2:$K$12,5,FALSE),IF($G$53=6,VLOOKUP(F63,appoggio!$A$2:$K$12,8,FALSE),IF($G$53=5,VLOOKUP(F63,appoggio!$A$2:$K$12,11,FALSE),0)))</f>
        <v>0</v>
      </c>
      <c r="V63" s="133">
        <f>+IF($G$53=7,VLOOKUP(F63,appoggio!$A$2:$K$12,4,FALSE),IF($G$53=6,VLOOKUP(F63,appoggio!$A$2:$K$12,7,FALSE),IF($G$53=5,VLOOKUP(F63,appoggio!$A$2:$K$12,10,FALSE),0)))</f>
        <v>0</v>
      </c>
      <c r="W63" s="134" t="str">
        <f t="shared" si="0"/>
        <v>resa mancante</v>
      </c>
      <c r="X63" s="134" t="str">
        <f t="shared" si="6"/>
        <v>resa mancante</v>
      </c>
      <c r="Y63" s="134" t="str">
        <f>+IFERROR(W63*'Istruzioni per la compilazione'!$B$3,"resa mancante")</f>
        <v>resa mancante</v>
      </c>
      <c r="Z63" s="173" t="str">
        <f t="shared" si="2"/>
        <v>resa mancante</v>
      </c>
      <c r="AA63" s="174" t="str">
        <f t="shared" si="3"/>
        <v>resa mancante</v>
      </c>
    </row>
    <row r="64" spans="2:27" x14ac:dyDescent="0.3">
      <c r="B64" s="474"/>
      <c r="C64" s="52" t="s">
        <v>32</v>
      </c>
      <c r="D64" s="57" t="s">
        <v>47</v>
      </c>
      <c r="E64" s="54" t="s">
        <v>31</v>
      </c>
      <c r="F64" s="55" t="s">
        <v>26</v>
      </c>
      <c r="G64" s="447"/>
      <c r="H64" s="443"/>
      <c r="I64" s="455"/>
      <c r="J64" s="480"/>
      <c r="K64" s="483"/>
      <c r="L64" s="452"/>
      <c r="M64" s="466"/>
      <c r="N64" s="466"/>
      <c r="O64" s="466"/>
      <c r="P64" s="76"/>
      <c r="Q64" s="76"/>
      <c r="R64" s="76"/>
      <c r="S64" s="76"/>
      <c r="T64" s="76"/>
      <c r="U64" s="133">
        <f>+IF($G$53=7,VLOOKUP(F64,appoggio!$A$2:$K$12,5,FALSE),IF($G$53=6,VLOOKUP(F64,appoggio!$A$2:$K$12,8,FALSE),IF($G$53=5,VLOOKUP(F64,appoggio!$A$2:$K$12,11,FALSE),0)))</f>
        <v>0</v>
      </c>
      <c r="V64" s="133">
        <f>+IF($G$53=7,VLOOKUP(F64,appoggio!$A$2:$K$12,4,FALSE),IF($G$53=6,VLOOKUP(F64,appoggio!$A$2:$K$12,7,FALSE),IF($G$53=5,VLOOKUP(F64,appoggio!$A$2:$K$12,10,FALSE),0)))</f>
        <v>0</v>
      </c>
      <c r="W64" s="134" t="str">
        <f t="shared" si="0"/>
        <v>resa mancante</v>
      </c>
      <c r="X64" s="134" t="str">
        <f t="shared" si="6"/>
        <v>resa mancante</v>
      </c>
      <c r="Y64" s="134" t="str">
        <f>+IFERROR(W64*'Istruzioni per la compilazione'!$B$3,"resa mancante")</f>
        <v>resa mancante</v>
      </c>
      <c r="Z64" s="173" t="str">
        <f t="shared" si="2"/>
        <v>resa mancante</v>
      </c>
      <c r="AA64" s="174" t="str">
        <f t="shared" si="3"/>
        <v>resa mancante</v>
      </c>
    </row>
    <row r="65" spans="2:27" ht="21.9" thickBot="1" x14ac:dyDescent="0.35">
      <c r="B65" s="475"/>
      <c r="C65" s="66" t="s">
        <v>32</v>
      </c>
      <c r="D65" s="73" t="s">
        <v>102</v>
      </c>
      <c r="E65" s="68" t="s">
        <v>31</v>
      </c>
      <c r="F65" s="69" t="s">
        <v>26</v>
      </c>
      <c r="G65" s="448"/>
      <c r="H65" s="444"/>
      <c r="I65" s="456"/>
      <c r="J65" s="481"/>
      <c r="K65" s="484"/>
      <c r="L65" s="453"/>
      <c r="M65" s="467"/>
      <c r="N65" s="467"/>
      <c r="O65" s="467"/>
      <c r="P65" s="77"/>
      <c r="Q65" s="77"/>
      <c r="R65" s="77"/>
      <c r="S65" s="77"/>
      <c r="T65" s="77"/>
      <c r="U65" s="135">
        <f>+IF($G$53=7,VLOOKUP(F65,appoggio!$A$2:$K$12,5,FALSE),IF($G$53=6,VLOOKUP(F65,appoggio!$A$2:$K$12,8,FALSE),IF($G$53=5,VLOOKUP(F65,appoggio!$A$2:$K$12,11,FALSE),0)))</f>
        <v>0</v>
      </c>
      <c r="V65" s="135">
        <f>+IF($G$53=7,VLOOKUP(F65,appoggio!$A$2:$K$12,4,FALSE),IF($G$53=6,VLOOKUP(F65,appoggio!$A$2:$K$12,7,FALSE),IF($G$53=5,VLOOKUP(F65,appoggio!$A$2:$K$12,10,FALSE),0)))</f>
        <v>0</v>
      </c>
      <c r="W65" s="136" t="str">
        <f t="shared" si="0"/>
        <v>resa mancante</v>
      </c>
      <c r="X65" s="136" t="str">
        <f t="shared" si="6"/>
        <v>resa mancante</v>
      </c>
      <c r="Y65" s="136" t="str">
        <f>+IFERROR(W65*'Istruzioni per la compilazione'!$B$3,"resa mancante")</f>
        <v>resa mancante</v>
      </c>
      <c r="Z65" s="175" t="str">
        <f t="shared" si="2"/>
        <v>resa mancante</v>
      </c>
      <c r="AA65" s="176" t="str">
        <f t="shared" si="3"/>
        <v>resa mancante</v>
      </c>
    </row>
    <row r="66" spans="2:27" ht="11.15" thickBot="1" x14ac:dyDescent="0.35">
      <c r="H66" s="82">
        <f>SUM(H5:H65)</f>
        <v>0</v>
      </c>
      <c r="M66" s="96">
        <f>SUM(M5:M65)</f>
        <v>0</v>
      </c>
      <c r="N66" s="97">
        <f>SUM(N5:N65)</f>
        <v>0</v>
      </c>
      <c r="O66" s="98">
        <f>SUM(O5:O65)</f>
        <v>0</v>
      </c>
      <c r="V66" s="325"/>
      <c r="W66" s="149">
        <f>SUM($W$5:$W$65)</f>
        <v>0</v>
      </c>
      <c r="X66" s="150">
        <f>SUM($X$5:$X$65)</f>
        <v>0</v>
      </c>
      <c r="Y66" s="150">
        <f>SUM($Y$5:$Y$65)</f>
        <v>0</v>
      </c>
      <c r="Z66" s="177">
        <f>SUM($Z$5:$Z$65)</f>
        <v>0</v>
      </c>
      <c r="AA66" s="178">
        <f>SUM($AA$5:$AA$65)</f>
        <v>0</v>
      </c>
    </row>
    <row r="67" spans="2:27" ht="18.649999999999999" customHeight="1" thickBot="1" x14ac:dyDescent="0.35">
      <c r="M67" s="6"/>
      <c r="V67" s="325"/>
      <c r="W67" s="471" t="s">
        <v>89</v>
      </c>
      <c r="X67" s="472"/>
      <c r="Y67" s="472"/>
      <c r="Z67" s="472"/>
      <c r="AA67" s="95">
        <f>IFERROR(AA66/O66,0)</f>
        <v>0</v>
      </c>
    </row>
    <row r="68" spans="2:27" x14ac:dyDescent="0.3">
      <c r="M68" s="6"/>
    </row>
    <row r="69" spans="2:27" x14ac:dyDescent="0.3">
      <c r="M69" s="6"/>
    </row>
    <row r="70" spans="2:27" x14ac:dyDescent="0.3">
      <c r="M70" s="6"/>
    </row>
    <row r="71" spans="2:27" x14ac:dyDescent="0.3">
      <c r="M71" s="6"/>
    </row>
    <row r="72" spans="2:27" x14ac:dyDescent="0.3">
      <c r="M72" s="6"/>
    </row>
    <row r="73" spans="2:27" x14ac:dyDescent="0.3">
      <c r="M73" s="6"/>
    </row>
    <row r="74" spans="2:27" x14ac:dyDescent="0.3">
      <c r="M74" s="6"/>
    </row>
    <row r="75" spans="2:27" x14ac:dyDescent="0.3">
      <c r="M75" s="6"/>
    </row>
    <row r="76" spans="2:27" x14ac:dyDescent="0.3">
      <c r="M76" s="6"/>
    </row>
    <row r="77" spans="2:27" x14ac:dyDescent="0.3">
      <c r="M77" s="6"/>
    </row>
    <row r="78" spans="2:27" x14ac:dyDescent="0.3">
      <c r="M78" s="6"/>
    </row>
    <row r="79" spans="2:27" x14ac:dyDescent="0.3">
      <c r="M79" s="6"/>
    </row>
    <row r="80" spans="2:27" x14ac:dyDescent="0.3">
      <c r="M80" s="6"/>
    </row>
    <row r="81" spans="13:13" x14ac:dyDescent="0.3">
      <c r="M81" s="6"/>
    </row>
    <row r="82" spans="13:13" x14ac:dyDescent="0.3">
      <c r="M82" s="6"/>
    </row>
    <row r="83" spans="13:13" x14ac:dyDescent="0.3">
      <c r="M83" s="6"/>
    </row>
    <row r="84" spans="13:13" x14ac:dyDescent="0.3">
      <c r="M84" s="6"/>
    </row>
    <row r="85" spans="13:13" x14ac:dyDescent="0.3">
      <c r="M85" s="6"/>
    </row>
  </sheetData>
  <mergeCells count="38">
    <mergeCell ref="M53:M65"/>
    <mergeCell ref="N53:N65"/>
    <mergeCell ref="O53:O65"/>
    <mergeCell ref="W67:Z67"/>
    <mergeCell ref="I22:I37"/>
    <mergeCell ref="I38:I52"/>
    <mergeCell ref="I53:I65"/>
    <mergeCell ref="J22:J37"/>
    <mergeCell ref="J38:J52"/>
    <mergeCell ref="J53:J65"/>
    <mergeCell ref="N22:N37"/>
    <mergeCell ref="K5:K65"/>
    <mergeCell ref="L22:L37"/>
    <mergeCell ref="L38:L52"/>
    <mergeCell ref="L53:L65"/>
    <mergeCell ref="M22:M37"/>
    <mergeCell ref="B5:B21"/>
    <mergeCell ref="B22:B37"/>
    <mergeCell ref="B38:B52"/>
    <mergeCell ref="B53:B65"/>
    <mergeCell ref="H22:H37"/>
    <mergeCell ref="H38:H52"/>
    <mergeCell ref="G5:G21"/>
    <mergeCell ref="G22:G37"/>
    <mergeCell ref="G38:G52"/>
    <mergeCell ref="G53:G65"/>
    <mergeCell ref="H53:H65"/>
    <mergeCell ref="O22:O37"/>
    <mergeCell ref="M38:M52"/>
    <mergeCell ref="O5:O21"/>
    <mergeCell ref="H5:H21"/>
    <mergeCell ref="I5:I21"/>
    <mergeCell ref="J5:J21"/>
    <mergeCell ref="L5:L21"/>
    <mergeCell ref="O38:O52"/>
    <mergeCell ref="N38:N52"/>
    <mergeCell ref="M5:M21"/>
    <mergeCell ref="N5:N2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A83"/>
  <sheetViews>
    <sheetView showGridLines="0" zoomScaleNormal="100" workbookViewId="0">
      <selection activeCell="F48" sqref="F48"/>
    </sheetView>
  </sheetViews>
  <sheetFormatPr defaultColWidth="8.921875" defaultRowHeight="10.75" x14ac:dyDescent="0.3"/>
  <cols>
    <col min="1" max="1" width="1.4609375" style="11" customWidth="1"/>
    <col min="2" max="2" width="26.3828125" style="11" customWidth="1"/>
    <col min="3" max="3" width="8.921875" style="11"/>
    <col min="4" max="4" width="78" style="12" customWidth="1"/>
    <col min="5" max="5" width="17.3828125" style="17" customWidth="1"/>
    <col min="6" max="6" width="17.3828125" style="11" customWidth="1"/>
    <col min="7" max="7" width="20" style="23" customWidth="1"/>
    <col min="8" max="8" width="17.3828125" style="11" customWidth="1"/>
    <col min="9" max="9" width="17.3828125" style="22" customWidth="1"/>
    <col min="10" max="10" width="17.3828125" style="11" customWidth="1"/>
    <col min="11" max="11" width="17.3828125" style="22" customWidth="1"/>
    <col min="12" max="20" width="17.3828125" style="11" customWidth="1"/>
    <col min="21" max="22" width="17.3828125" style="322" customWidth="1"/>
    <col min="23" max="27" width="17.3828125" style="11" customWidth="1"/>
    <col min="28" max="16384" width="8.921875" style="11"/>
  </cols>
  <sheetData>
    <row r="2" spans="2:27" x14ac:dyDescent="0.3">
      <c r="B2" s="18" t="s">
        <v>0</v>
      </c>
      <c r="C2" s="103">
        <f>+'Istruzioni per la compilazione'!B2</f>
        <v>0</v>
      </c>
    </row>
    <row r="3" spans="2:27" ht="13.3" thickBot="1" x14ac:dyDescent="0.35">
      <c r="B3" s="402" t="s">
        <v>539</v>
      </c>
    </row>
    <row r="4" spans="2:27" ht="64.75" thickBot="1" x14ac:dyDescent="0.35">
      <c r="B4" s="83" t="s">
        <v>393</v>
      </c>
      <c r="C4" s="70" t="s">
        <v>28</v>
      </c>
      <c r="D4" s="70" t="s">
        <v>29</v>
      </c>
      <c r="E4" s="70" t="s">
        <v>30</v>
      </c>
      <c r="F4" s="70" t="s">
        <v>5</v>
      </c>
      <c r="G4" s="70" t="s">
        <v>200</v>
      </c>
      <c r="H4" s="70" t="s">
        <v>91</v>
      </c>
      <c r="I4" s="70" t="s">
        <v>267</v>
      </c>
      <c r="J4" s="70" t="s">
        <v>90</v>
      </c>
      <c r="K4" s="70" t="s">
        <v>53</v>
      </c>
      <c r="L4" s="70" t="s">
        <v>54</v>
      </c>
      <c r="M4" s="70" t="s">
        <v>55</v>
      </c>
      <c r="N4" s="70" t="s">
        <v>56</v>
      </c>
      <c r="O4" s="70" t="s">
        <v>57</v>
      </c>
      <c r="P4" s="70" t="s">
        <v>60</v>
      </c>
      <c r="Q4" s="70" t="s">
        <v>58</v>
      </c>
      <c r="R4" s="70" t="s">
        <v>455</v>
      </c>
      <c r="S4" s="70" t="s">
        <v>456</v>
      </c>
      <c r="T4" s="70" t="s">
        <v>59</v>
      </c>
      <c r="U4" s="323" t="s">
        <v>61</v>
      </c>
      <c r="V4" s="323" t="s">
        <v>62</v>
      </c>
      <c r="W4" s="70" t="s">
        <v>83</v>
      </c>
      <c r="X4" s="70" t="s">
        <v>84</v>
      </c>
      <c r="Y4" s="70" t="s">
        <v>85</v>
      </c>
      <c r="Z4" s="70" t="s">
        <v>86</v>
      </c>
      <c r="AA4" s="71" t="s">
        <v>87</v>
      </c>
    </row>
    <row r="5" spans="2:27" ht="21.45" x14ac:dyDescent="0.3">
      <c r="B5" s="485" t="s">
        <v>395</v>
      </c>
      <c r="C5" s="58" t="s">
        <v>32</v>
      </c>
      <c r="D5" s="59" t="s">
        <v>103</v>
      </c>
      <c r="E5" s="60" t="s">
        <v>31</v>
      </c>
      <c r="F5" s="61" t="s">
        <v>7</v>
      </c>
      <c r="G5" s="446"/>
      <c r="H5" s="442"/>
      <c r="I5" s="454">
        <f>IFERROR(H5/$H$64,0)</f>
        <v>0</v>
      </c>
      <c r="J5" s="461">
        <f>IFERROR(VLOOKUP(G5,appoggio!$B$15:$C$17,2,FALSE)*2.68,0)</f>
        <v>0</v>
      </c>
      <c r="K5" s="482">
        <v>0</v>
      </c>
      <c r="L5" s="486">
        <f>+J5*(1-$K$5)</f>
        <v>0</v>
      </c>
      <c r="M5" s="487">
        <f>+L5*H5</f>
        <v>0</v>
      </c>
      <c r="N5" s="487">
        <f>+M5*12</f>
        <v>0</v>
      </c>
      <c r="O5" s="487">
        <f>+M5*'Istruzioni per la compilazione'!B3</f>
        <v>0</v>
      </c>
      <c r="P5" s="99"/>
      <c r="Q5" s="99"/>
      <c r="R5" s="99"/>
      <c r="S5" s="99"/>
      <c r="T5" s="99"/>
      <c r="U5" s="133">
        <f>+IF($G$5=7,VLOOKUP(F5,appoggio!$A$2:$K$12,5,FALSE),IF($G$5=6,VLOOKUP(F5,appoggio!$A$2:$K$12,8,FALSE),IF($G$5=5,VLOOKUP(F5,appoggio!$A$2:$K$12,11,FALSE),0)))</f>
        <v>0</v>
      </c>
      <c r="V5" s="133">
        <f>+IF($G$5=7,VLOOKUP(F5,appoggio!$A$2:$K$12,4,FALSE),IF($G$5=6,VLOOKUP(F5,appoggio!$A$2:$K$12,7,FALSE),IF($G$5=5,VLOOKUP(F5,appoggio!$A$2:$K$12,10,FALSE),0)))</f>
        <v>0</v>
      </c>
      <c r="W5" s="153" t="str">
        <f>IFERROR(X5/12,"resa mancante")</f>
        <v>resa mancante</v>
      </c>
      <c r="X5" s="153" t="str">
        <f>+IFERROR($H$5/P5*V5,"resa mancante")</f>
        <v>resa mancante</v>
      </c>
      <c r="Y5" s="153" t="str">
        <f>+IFERROR(W5*'Istruzioni per la compilazione'!$B$3,"resa mancante")</f>
        <v>resa mancante</v>
      </c>
      <c r="Z5" s="154" t="str">
        <f>+IFERROR(X5*T5,"resa mancante")</f>
        <v>resa mancante</v>
      </c>
      <c r="AA5" s="155" t="str">
        <f>+IFERROR(Y5*T5,"resa mancante")</f>
        <v>resa mancante</v>
      </c>
    </row>
    <row r="6" spans="2:27" x14ac:dyDescent="0.3">
      <c r="B6" s="474"/>
      <c r="C6" s="52" t="s">
        <v>32</v>
      </c>
      <c r="D6" s="53" t="s">
        <v>6</v>
      </c>
      <c r="E6" s="54" t="s">
        <v>31</v>
      </c>
      <c r="F6" s="55" t="s">
        <v>19</v>
      </c>
      <c r="G6" s="447"/>
      <c r="H6" s="443"/>
      <c r="I6" s="455"/>
      <c r="J6" s="462"/>
      <c r="K6" s="483"/>
      <c r="L6" s="452"/>
      <c r="M6" s="466"/>
      <c r="N6" s="466"/>
      <c r="O6" s="466"/>
      <c r="P6" s="76"/>
      <c r="Q6" s="76"/>
      <c r="R6" s="76"/>
      <c r="S6" s="76"/>
      <c r="T6" s="76"/>
      <c r="U6" s="133">
        <f>+IF($G$5=7,VLOOKUP(F6,appoggio!$A$2:$K$12,5,FALSE),IF($G$5=6,VLOOKUP(F6,appoggio!$A$2:$K$12,8,FALSE),IF($G$5=5,VLOOKUP(F6,appoggio!$A$2:$K$12,11,FALSE),0)))</f>
        <v>0</v>
      </c>
      <c r="V6" s="133">
        <f>+IF($G$5=7,VLOOKUP(F6,appoggio!$A$2:$K$12,4,FALSE),IF($G$5=6,VLOOKUP(F6,appoggio!$A$2:$K$12,7,FALSE),IF($G$5=5,VLOOKUP(F6,appoggio!$A$2:$K$12,10,FALSE),0)))</f>
        <v>0</v>
      </c>
      <c r="W6" s="134" t="str">
        <f t="shared" ref="W6:W63" si="0">IFERROR(X6/12,"resa mancante")</f>
        <v>resa mancante</v>
      </c>
      <c r="X6" s="134" t="str">
        <f t="shared" ref="X6:X20" si="1">+IFERROR($H$5/P6*V6,"resa mancante")</f>
        <v>resa mancante</v>
      </c>
      <c r="Y6" s="134" t="str">
        <f>+IFERROR(W6*'Istruzioni per la compilazione'!$B$3,"resa mancante")</f>
        <v>resa mancante</v>
      </c>
      <c r="Z6" s="127" t="str">
        <f t="shared" ref="Z6:Z63" si="2">+IFERROR(X6*T6,"resa mancante")</f>
        <v>resa mancante</v>
      </c>
      <c r="AA6" s="128" t="str">
        <f t="shared" ref="AA6:AA63" si="3">+IFERROR(Y6*T6,"resa mancante")</f>
        <v>resa mancante</v>
      </c>
    </row>
    <row r="7" spans="2:27" x14ac:dyDescent="0.3">
      <c r="B7" s="474"/>
      <c r="C7" s="52" t="s">
        <v>32</v>
      </c>
      <c r="D7" s="53" t="s">
        <v>104</v>
      </c>
      <c r="E7" s="54" t="s">
        <v>31</v>
      </c>
      <c r="F7" s="55" t="s">
        <v>19</v>
      </c>
      <c r="G7" s="447"/>
      <c r="H7" s="443"/>
      <c r="I7" s="455"/>
      <c r="J7" s="462"/>
      <c r="K7" s="483"/>
      <c r="L7" s="452"/>
      <c r="M7" s="466"/>
      <c r="N7" s="466"/>
      <c r="O7" s="466"/>
      <c r="P7" s="76"/>
      <c r="Q7" s="76"/>
      <c r="R7" s="76"/>
      <c r="S7" s="76"/>
      <c r="T7" s="76"/>
      <c r="U7" s="133">
        <f>+IF($G$5=7,VLOOKUP(F7,appoggio!$A$2:$K$12,5,FALSE),IF($G$5=6,VLOOKUP(F7,appoggio!$A$2:$K$12,8,FALSE),IF($G$5=5,VLOOKUP(F7,appoggio!$A$2:$K$12,11,FALSE),0)))</f>
        <v>0</v>
      </c>
      <c r="V7" s="133">
        <f>+IF($G$5=7,VLOOKUP(F7,appoggio!$A$2:$K$12,4,FALSE),IF($G$5=6,VLOOKUP(F7,appoggio!$A$2:$K$12,7,FALSE),IF($G$5=5,VLOOKUP(F7,appoggio!$A$2:$K$12,10,FALSE),0)))</f>
        <v>0</v>
      </c>
      <c r="W7" s="134" t="str">
        <f t="shared" si="0"/>
        <v>resa mancante</v>
      </c>
      <c r="X7" s="134" t="str">
        <f t="shared" si="1"/>
        <v>resa mancante</v>
      </c>
      <c r="Y7" s="134" t="str">
        <f>+IFERROR(W7*'Istruzioni per la compilazione'!$B$3,"resa mancante")</f>
        <v>resa mancante</v>
      </c>
      <c r="Z7" s="127" t="str">
        <f t="shared" si="2"/>
        <v>resa mancante</v>
      </c>
      <c r="AA7" s="128" t="str">
        <f t="shared" si="3"/>
        <v>resa mancante</v>
      </c>
    </row>
    <row r="8" spans="2:27" ht="21.45" x14ac:dyDescent="0.3">
      <c r="B8" s="474"/>
      <c r="C8" s="52" t="s">
        <v>32</v>
      </c>
      <c r="D8" s="53" t="s">
        <v>105</v>
      </c>
      <c r="E8" s="54" t="s">
        <v>31</v>
      </c>
      <c r="F8" s="55" t="s">
        <v>19</v>
      </c>
      <c r="G8" s="447"/>
      <c r="H8" s="443"/>
      <c r="I8" s="455"/>
      <c r="J8" s="462"/>
      <c r="K8" s="483"/>
      <c r="L8" s="452"/>
      <c r="M8" s="466"/>
      <c r="N8" s="466"/>
      <c r="O8" s="466"/>
      <c r="P8" s="76"/>
      <c r="Q8" s="76"/>
      <c r="R8" s="76"/>
      <c r="S8" s="76"/>
      <c r="T8" s="76"/>
      <c r="U8" s="133">
        <f>+IF($G$5=7,VLOOKUP(F8,appoggio!$A$2:$K$12,5,FALSE),IF($G$5=6,VLOOKUP(F8,appoggio!$A$2:$K$12,8,FALSE),IF($G$5=5,VLOOKUP(F8,appoggio!$A$2:$K$12,11,FALSE),0)))</f>
        <v>0</v>
      </c>
      <c r="V8" s="133">
        <f>+IF($G$5=7,VLOOKUP(F8,appoggio!$A$2:$K$12,4,FALSE),IF($G$5=6,VLOOKUP(F8,appoggio!$A$2:$K$12,7,FALSE),IF($G$5=5,VLOOKUP(F8,appoggio!$A$2:$K$12,10,FALSE),0)))</f>
        <v>0</v>
      </c>
      <c r="W8" s="134" t="str">
        <f t="shared" si="0"/>
        <v>resa mancante</v>
      </c>
      <c r="X8" s="134" t="str">
        <f t="shared" si="1"/>
        <v>resa mancante</v>
      </c>
      <c r="Y8" s="134" t="str">
        <f>+IFERROR(W8*'Istruzioni per la compilazione'!$B$3,"resa mancante")</f>
        <v>resa mancante</v>
      </c>
      <c r="Z8" s="127" t="str">
        <f t="shared" si="2"/>
        <v>resa mancante</v>
      </c>
      <c r="AA8" s="128" t="str">
        <f t="shared" si="3"/>
        <v>resa mancante</v>
      </c>
    </row>
    <row r="9" spans="2:27" x14ac:dyDescent="0.3">
      <c r="B9" s="474"/>
      <c r="C9" s="52" t="s">
        <v>32</v>
      </c>
      <c r="D9" s="53" t="s">
        <v>106</v>
      </c>
      <c r="E9" s="54" t="s">
        <v>31</v>
      </c>
      <c r="F9" s="55" t="s">
        <v>19</v>
      </c>
      <c r="G9" s="447"/>
      <c r="H9" s="443"/>
      <c r="I9" s="455"/>
      <c r="J9" s="462"/>
      <c r="K9" s="483"/>
      <c r="L9" s="452"/>
      <c r="M9" s="466"/>
      <c r="N9" s="466"/>
      <c r="O9" s="466"/>
      <c r="P9" s="76"/>
      <c r="Q9" s="76"/>
      <c r="R9" s="76"/>
      <c r="S9" s="76"/>
      <c r="T9" s="76"/>
      <c r="U9" s="133">
        <f>+IF($G$5=7,VLOOKUP(F9,appoggio!$A$2:$K$12,5,FALSE),IF($G$5=6,VLOOKUP(F9,appoggio!$A$2:$K$12,8,FALSE),IF($G$5=5,VLOOKUP(F9,appoggio!$A$2:$K$12,11,FALSE),0)))</f>
        <v>0</v>
      </c>
      <c r="V9" s="133">
        <f>+IF($G$5=7,VLOOKUP(F9,appoggio!$A$2:$K$12,4,FALSE),IF($G$5=6,VLOOKUP(F9,appoggio!$A$2:$K$12,7,FALSE),IF($G$5=5,VLOOKUP(F9,appoggio!$A$2:$K$12,10,FALSE),0)))</f>
        <v>0</v>
      </c>
      <c r="W9" s="134" t="str">
        <f t="shared" si="0"/>
        <v>resa mancante</v>
      </c>
      <c r="X9" s="134" t="str">
        <f t="shared" si="1"/>
        <v>resa mancante</v>
      </c>
      <c r="Y9" s="134" t="str">
        <f>+IFERROR(W9*'Istruzioni per la compilazione'!$B$3,"resa mancante")</f>
        <v>resa mancante</v>
      </c>
      <c r="Z9" s="127" t="str">
        <f t="shared" si="2"/>
        <v>resa mancante</v>
      </c>
      <c r="AA9" s="128" t="str">
        <f t="shared" si="3"/>
        <v>resa mancante</v>
      </c>
    </row>
    <row r="10" spans="2:27" x14ac:dyDescent="0.3">
      <c r="B10" s="474"/>
      <c r="C10" s="52" t="s">
        <v>32</v>
      </c>
      <c r="D10" s="53" t="s">
        <v>107</v>
      </c>
      <c r="E10" s="54" t="s">
        <v>31</v>
      </c>
      <c r="F10" s="55" t="s">
        <v>19</v>
      </c>
      <c r="G10" s="447"/>
      <c r="H10" s="443"/>
      <c r="I10" s="455"/>
      <c r="J10" s="462"/>
      <c r="K10" s="483"/>
      <c r="L10" s="452"/>
      <c r="M10" s="466"/>
      <c r="N10" s="466"/>
      <c r="O10" s="466"/>
      <c r="P10" s="76"/>
      <c r="Q10" s="76"/>
      <c r="R10" s="76"/>
      <c r="S10" s="76"/>
      <c r="T10" s="76"/>
      <c r="U10" s="133">
        <f>+IF($G$5=7,VLOOKUP(F10,appoggio!$A$2:$K$12,5,FALSE),IF($G$5=6,VLOOKUP(F10,appoggio!$A$2:$K$12,8,FALSE),IF($G$5=5,VLOOKUP(F10,appoggio!$A$2:$K$12,11,FALSE),0)))</f>
        <v>0</v>
      </c>
      <c r="V10" s="133">
        <f>+IF($G$5=7,VLOOKUP(F10,appoggio!$A$2:$K$12,4,FALSE),IF($G$5=6,VLOOKUP(F10,appoggio!$A$2:$K$12,7,FALSE),IF($G$5=5,VLOOKUP(F10,appoggio!$A$2:$K$12,10,FALSE),0)))</f>
        <v>0</v>
      </c>
      <c r="W10" s="134" t="str">
        <f t="shared" si="0"/>
        <v>resa mancante</v>
      </c>
      <c r="X10" s="134" t="str">
        <f t="shared" si="1"/>
        <v>resa mancante</v>
      </c>
      <c r="Y10" s="134" t="str">
        <f>+IFERROR(W10*'Istruzioni per la compilazione'!$B$3,"resa mancante")</f>
        <v>resa mancante</v>
      </c>
      <c r="Z10" s="127" t="str">
        <f t="shared" si="2"/>
        <v>resa mancante</v>
      </c>
      <c r="AA10" s="128" t="str">
        <f t="shared" si="3"/>
        <v>resa mancante</v>
      </c>
    </row>
    <row r="11" spans="2:27" x14ac:dyDescent="0.3">
      <c r="B11" s="474"/>
      <c r="C11" s="52" t="s">
        <v>32</v>
      </c>
      <c r="D11" s="53" t="s">
        <v>108</v>
      </c>
      <c r="E11" s="54" t="s">
        <v>31</v>
      </c>
      <c r="F11" s="55" t="s">
        <v>19</v>
      </c>
      <c r="G11" s="447"/>
      <c r="H11" s="443"/>
      <c r="I11" s="455"/>
      <c r="J11" s="462"/>
      <c r="K11" s="483"/>
      <c r="L11" s="452"/>
      <c r="M11" s="466"/>
      <c r="N11" s="466"/>
      <c r="O11" s="466"/>
      <c r="P11" s="76"/>
      <c r="Q11" s="76"/>
      <c r="R11" s="76"/>
      <c r="S11" s="76"/>
      <c r="T11" s="76"/>
      <c r="U11" s="133">
        <f>+IF($G$5=7,VLOOKUP(F11,appoggio!$A$2:$K$12,5,FALSE),IF($G$5=6,VLOOKUP(F11,appoggio!$A$2:$K$12,8,FALSE),IF($G$5=5,VLOOKUP(F11,appoggio!$A$2:$K$12,11,FALSE),0)))</f>
        <v>0</v>
      </c>
      <c r="V11" s="133">
        <f>+IF($G$5=7,VLOOKUP(F11,appoggio!$A$2:$K$12,4,FALSE),IF($G$5=6,VLOOKUP(F11,appoggio!$A$2:$K$12,7,FALSE),IF($G$5=5,VLOOKUP(F11,appoggio!$A$2:$K$12,10,FALSE),0)))</f>
        <v>0</v>
      </c>
      <c r="W11" s="134" t="str">
        <f t="shared" si="0"/>
        <v>resa mancante</v>
      </c>
      <c r="X11" s="134" t="str">
        <f t="shared" si="1"/>
        <v>resa mancante</v>
      </c>
      <c r="Y11" s="134" t="str">
        <f>+IFERROR(W11*'Istruzioni per la compilazione'!$B$3,"resa mancante")</f>
        <v>resa mancante</v>
      </c>
      <c r="Z11" s="127" t="str">
        <f t="shared" si="2"/>
        <v>resa mancante</v>
      </c>
      <c r="AA11" s="128" t="str">
        <f t="shared" si="3"/>
        <v>resa mancante</v>
      </c>
    </row>
    <row r="12" spans="2:27" ht="21.45" x14ac:dyDescent="0.3">
      <c r="B12" s="474"/>
      <c r="C12" s="52" t="s">
        <v>32</v>
      </c>
      <c r="D12" s="53" t="s">
        <v>109</v>
      </c>
      <c r="E12" s="54" t="s">
        <v>31</v>
      </c>
      <c r="F12" s="55" t="s">
        <v>19</v>
      </c>
      <c r="G12" s="447"/>
      <c r="H12" s="443"/>
      <c r="I12" s="455"/>
      <c r="J12" s="462"/>
      <c r="K12" s="483"/>
      <c r="L12" s="452"/>
      <c r="M12" s="466"/>
      <c r="N12" s="466"/>
      <c r="O12" s="466"/>
      <c r="P12" s="76"/>
      <c r="Q12" s="76"/>
      <c r="R12" s="76"/>
      <c r="S12" s="76"/>
      <c r="T12" s="76"/>
      <c r="U12" s="133">
        <f>+IF($G$5=7,VLOOKUP(F12,appoggio!$A$2:$K$12,5,FALSE),IF($G$5=6,VLOOKUP(F12,appoggio!$A$2:$K$12,8,FALSE),IF($G$5=5,VLOOKUP(F12,appoggio!$A$2:$K$12,11,FALSE),0)))</f>
        <v>0</v>
      </c>
      <c r="V12" s="133">
        <f>+IF($G$5=7,VLOOKUP(F12,appoggio!$A$2:$K$12,4,FALSE),IF($G$5=6,VLOOKUP(F12,appoggio!$A$2:$K$12,7,FALSE),IF($G$5=5,VLOOKUP(F12,appoggio!$A$2:$K$12,10,FALSE),0)))</f>
        <v>0</v>
      </c>
      <c r="W12" s="134" t="str">
        <f t="shared" si="0"/>
        <v>resa mancante</v>
      </c>
      <c r="X12" s="134" t="str">
        <f t="shared" si="1"/>
        <v>resa mancante</v>
      </c>
      <c r="Y12" s="134" t="str">
        <f>+IFERROR(W12*'Istruzioni per la compilazione'!$B$3,"resa mancante")</f>
        <v>resa mancante</v>
      </c>
      <c r="Z12" s="127" t="str">
        <f t="shared" si="2"/>
        <v>resa mancante</v>
      </c>
      <c r="AA12" s="128" t="str">
        <f t="shared" si="3"/>
        <v>resa mancante</v>
      </c>
    </row>
    <row r="13" spans="2:27" ht="21.45" x14ac:dyDescent="0.3">
      <c r="B13" s="474"/>
      <c r="C13" s="52" t="s">
        <v>32</v>
      </c>
      <c r="D13" s="53" t="s">
        <v>110</v>
      </c>
      <c r="E13" s="54" t="s">
        <v>31</v>
      </c>
      <c r="F13" s="55" t="s">
        <v>19</v>
      </c>
      <c r="G13" s="447"/>
      <c r="H13" s="443"/>
      <c r="I13" s="455"/>
      <c r="J13" s="462"/>
      <c r="K13" s="483"/>
      <c r="L13" s="452"/>
      <c r="M13" s="466"/>
      <c r="N13" s="466"/>
      <c r="O13" s="466"/>
      <c r="P13" s="76"/>
      <c r="Q13" s="76"/>
      <c r="R13" s="76"/>
      <c r="S13" s="76"/>
      <c r="T13" s="76"/>
      <c r="U13" s="133">
        <f>+IF($G$5=7,VLOOKUP(F13,appoggio!$A$2:$K$12,5,FALSE),IF($G$5=6,VLOOKUP(F13,appoggio!$A$2:$K$12,8,FALSE),IF($G$5=5,VLOOKUP(F13,appoggio!$A$2:$K$12,11,FALSE),0)))</f>
        <v>0</v>
      </c>
      <c r="V13" s="133">
        <f>+IF($G$5=7,VLOOKUP(F13,appoggio!$A$2:$K$12,4,FALSE),IF($G$5=6,VLOOKUP(F13,appoggio!$A$2:$K$12,7,FALSE),IF($G$5=5,VLOOKUP(F13,appoggio!$A$2:$K$12,10,FALSE),0)))</f>
        <v>0</v>
      </c>
      <c r="W13" s="134" t="str">
        <f t="shared" si="0"/>
        <v>resa mancante</v>
      </c>
      <c r="X13" s="134" t="str">
        <f t="shared" si="1"/>
        <v>resa mancante</v>
      </c>
      <c r="Y13" s="134" t="str">
        <f>+IFERROR(W13*'Istruzioni per la compilazione'!$B$3,"resa mancante")</f>
        <v>resa mancante</v>
      </c>
      <c r="Z13" s="127" t="str">
        <f t="shared" si="2"/>
        <v>resa mancante</v>
      </c>
      <c r="AA13" s="128" t="str">
        <f t="shared" si="3"/>
        <v>resa mancante</v>
      </c>
    </row>
    <row r="14" spans="2:27" x14ac:dyDescent="0.3">
      <c r="B14" s="474"/>
      <c r="C14" s="52" t="s">
        <v>32</v>
      </c>
      <c r="D14" s="53" t="s">
        <v>18</v>
      </c>
      <c r="E14" s="54" t="s">
        <v>31</v>
      </c>
      <c r="F14" s="55" t="s">
        <v>26</v>
      </c>
      <c r="G14" s="447"/>
      <c r="H14" s="443"/>
      <c r="I14" s="455"/>
      <c r="J14" s="462"/>
      <c r="K14" s="483"/>
      <c r="L14" s="452"/>
      <c r="M14" s="466"/>
      <c r="N14" s="466"/>
      <c r="O14" s="466"/>
      <c r="P14" s="76"/>
      <c r="Q14" s="76"/>
      <c r="R14" s="76"/>
      <c r="S14" s="76"/>
      <c r="T14" s="76"/>
      <c r="U14" s="133">
        <f>+IF($G$5=7,VLOOKUP(F14,appoggio!$A$2:$K$12,5,FALSE),IF($G$5=6,VLOOKUP(F14,appoggio!$A$2:$K$12,8,FALSE),IF($G$5=5,VLOOKUP(F14,appoggio!$A$2:$K$12,11,FALSE),0)))</f>
        <v>0</v>
      </c>
      <c r="V14" s="133">
        <f>+IF($G$5=7,VLOOKUP(F14,appoggio!$A$2:$K$12,4,FALSE),IF($G$5=6,VLOOKUP(F14,appoggio!$A$2:$K$12,7,FALSE),IF($G$5=5,VLOOKUP(F14,appoggio!$A$2:$K$12,10,FALSE),0)))</f>
        <v>0</v>
      </c>
      <c r="W14" s="134" t="str">
        <f t="shared" si="0"/>
        <v>resa mancante</v>
      </c>
      <c r="X14" s="134" t="str">
        <f t="shared" si="1"/>
        <v>resa mancante</v>
      </c>
      <c r="Y14" s="134" t="str">
        <f>+IFERROR(W14*'Istruzioni per la compilazione'!$B$3,"resa mancante")</f>
        <v>resa mancante</v>
      </c>
      <c r="Z14" s="127" t="str">
        <f t="shared" si="2"/>
        <v>resa mancante</v>
      </c>
      <c r="AA14" s="128" t="str">
        <f t="shared" si="3"/>
        <v>resa mancante</v>
      </c>
    </row>
    <row r="15" spans="2:27" x14ac:dyDescent="0.3">
      <c r="B15" s="474"/>
      <c r="C15" s="52" t="s">
        <v>32</v>
      </c>
      <c r="D15" s="53" t="s">
        <v>25</v>
      </c>
      <c r="E15" s="54" t="s">
        <v>31</v>
      </c>
      <c r="F15" s="55" t="s">
        <v>27</v>
      </c>
      <c r="G15" s="447"/>
      <c r="H15" s="443"/>
      <c r="I15" s="455"/>
      <c r="J15" s="462"/>
      <c r="K15" s="483"/>
      <c r="L15" s="452"/>
      <c r="M15" s="466"/>
      <c r="N15" s="466"/>
      <c r="O15" s="466"/>
      <c r="P15" s="76"/>
      <c r="Q15" s="76"/>
      <c r="R15" s="76"/>
      <c r="S15" s="76"/>
      <c r="T15" s="76"/>
      <c r="U15" s="133">
        <f>+IF($G$5=7,VLOOKUP(F15,appoggio!$A$2:$K$12,5,FALSE),IF($G$5=6,VLOOKUP(F15,appoggio!$A$2:$K$12,8,FALSE),IF($G$5=5,VLOOKUP(F15,appoggio!$A$2:$K$12,11,FALSE),0)))</f>
        <v>0</v>
      </c>
      <c r="V15" s="133">
        <f>+IF($G$5=7,VLOOKUP(F15,appoggio!$A$2:$K$12,4,FALSE),IF($G$5=6,VLOOKUP(F15,appoggio!$A$2:$K$12,7,FALSE),IF($G$5=5,VLOOKUP(F15,appoggio!$A$2:$K$12,10,FALSE),0)))</f>
        <v>0</v>
      </c>
      <c r="W15" s="134" t="str">
        <f t="shared" si="0"/>
        <v>resa mancante</v>
      </c>
      <c r="X15" s="134" t="str">
        <f t="shared" si="1"/>
        <v>resa mancante</v>
      </c>
      <c r="Y15" s="134" t="str">
        <f>+IFERROR(W15*'Istruzioni per la compilazione'!$B$3,"resa mancante")</f>
        <v>resa mancante</v>
      </c>
      <c r="Z15" s="127" t="str">
        <f t="shared" si="2"/>
        <v>resa mancante</v>
      </c>
      <c r="AA15" s="128" t="str">
        <f t="shared" si="3"/>
        <v>resa mancante</v>
      </c>
    </row>
    <row r="16" spans="2:27" x14ac:dyDescent="0.3">
      <c r="B16" s="474"/>
      <c r="C16" s="52" t="s">
        <v>32</v>
      </c>
      <c r="D16" s="53" t="s">
        <v>111</v>
      </c>
      <c r="E16" s="54" t="s">
        <v>31</v>
      </c>
      <c r="F16" s="55" t="s">
        <v>39</v>
      </c>
      <c r="G16" s="447"/>
      <c r="H16" s="443"/>
      <c r="I16" s="455"/>
      <c r="J16" s="462"/>
      <c r="K16" s="483"/>
      <c r="L16" s="452"/>
      <c r="M16" s="466"/>
      <c r="N16" s="466"/>
      <c r="O16" s="466"/>
      <c r="P16" s="76"/>
      <c r="Q16" s="76"/>
      <c r="R16" s="76"/>
      <c r="S16" s="76"/>
      <c r="T16" s="76"/>
      <c r="U16" s="133">
        <f>+IF($G$5=7,VLOOKUP(F16,appoggio!$A$2:$K$12,5,FALSE),IF($G$5=6,VLOOKUP(F16,appoggio!$A$2:$K$12,8,FALSE),IF($G$5=5,VLOOKUP(F16,appoggio!$A$2:$K$12,11,FALSE),0)))</f>
        <v>0</v>
      </c>
      <c r="V16" s="133">
        <f>+IF($G$5=7,VLOOKUP(F16,appoggio!$A$2:$K$12,4,FALSE),IF($G$5=6,VLOOKUP(F16,appoggio!$A$2:$K$12,7,FALSE),IF($G$5=5,VLOOKUP(F16,appoggio!$A$2:$K$12,10,FALSE),0)))</f>
        <v>0</v>
      </c>
      <c r="W16" s="134" t="str">
        <f t="shared" si="0"/>
        <v>resa mancante</v>
      </c>
      <c r="X16" s="134" t="str">
        <f t="shared" si="1"/>
        <v>resa mancante</v>
      </c>
      <c r="Y16" s="134" t="str">
        <f>+IFERROR(W16*'Istruzioni per la compilazione'!$B$3,"resa mancante")</f>
        <v>resa mancante</v>
      </c>
      <c r="Z16" s="127" t="str">
        <f t="shared" si="2"/>
        <v>resa mancante</v>
      </c>
      <c r="AA16" s="128" t="str">
        <f t="shared" si="3"/>
        <v>resa mancante</v>
      </c>
    </row>
    <row r="17" spans="2:27" x14ac:dyDescent="0.3">
      <c r="B17" s="474"/>
      <c r="C17" s="52" t="s">
        <v>32</v>
      </c>
      <c r="D17" s="53" t="s">
        <v>112</v>
      </c>
      <c r="E17" s="54" t="s">
        <v>31</v>
      </c>
      <c r="F17" s="55" t="s">
        <v>79</v>
      </c>
      <c r="G17" s="447"/>
      <c r="H17" s="443"/>
      <c r="I17" s="455"/>
      <c r="J17" s="462"/>
      <c r="K17" s="483"/>
      <c r="L17" s="452"/>
      <c r="M17" s="466"/>
      <c r="N17" s="466"/>
      <c r="O17" s="466"/>
      <c r="P17" s="76"/>
      <c r="Q17" s="76"/>
      <c r="R17" s="76"/>
      <c r="S17" s="76"/>
      <c r="T17" s="76"/>
      <c r="U17" s="133">
        <f>+IF($G$5=7,VLOOKUP(F17,appoggio!$A$2:$K$12,5,FALSE),IF($G$5=6,VLOOKUP(F17,appoggio!$A$2:$K$12,8,FALSE),IF($G$5=5,VLOOKUP(F17,appoggio!$A$2:$K$12,11,FALSE),0)))</f>
        <v>0</v>
      </c>
      <c r="V17" s="133">
        <f>+IF($G$5=7,VLOOKUP(F17,appoggio!$A$2:$K$12,4,FALSE),IF($G$5=6,VLOOKUP(F17,appoggio!$A$2:$K$12,7,FALSE),IF($G$5=5,VLOOKUP(F17,appoggio!$A$2:$K$12,10,FALSE),0)))</f>
        <v>0</v>
      </c>
      <c r="W17" s="134" t="str">
        <f t="shared" si="0"/>
        <v>resa mancante</v>
      </c>
      <c r="X17" s="134" t="str">
        <f t="shared" si="1"/>
        <v>resa mancante</v>
      </c>
      <c r="Y17" s="134" t="str">
        <f>+IFERROR(W17*'Istruzioni per la compilazione'!$B$3,"resa mancante")</f>
        <v>resa mancante</v>
      </c>
      <c r="Z17" s="127" t="str">
        <f t="shared" si="2"/>
        <v>resa mancante</v>
      </c>
      <c r="AA17" s="128" t="str">
        <f t="shared" si="3"/>
        <v>resa mancante</v>
      </c>
    </row>
    <row r="18" spans="2:27" ht="42.9" x14ac:dyDescent="0.3">
      <c r="B18" s="474"/>
      <c r="C18" s="52" t="s">
        <v>32</v>
      </c>
      <c r="D18" s="53" t="s">
        <v>517</v>
      </c>
      <c r="E18" s="54" t="s">
        <v>31</v>
      </c>
      <c r="F18" s="55" t="s">
        <v>79</v>
      </c>
      <c r="G18" s="447"/>
      <c r="H18" s="443"/>
      <c r="I18" s="455"/>
      <c r="J18" s="462"/>
      <c r="K18" s="483"/>
      <c r="L18" s="452"/>
      <c r="M18" s="466"/>
      <c r="N18" s="466"/>
      <c r="O18" s="466"/>
      <c r="P18" s="76"/>
      <c r="Q18" s="76"/>
      <c r="R18" s="76"/>
      <c r="S18" s="76"/>
      <c r="T18" s="76"/>
      <c r="U18" s="133">
        <f>+IF($G$5=7,VLOOKUP(F18,appoggio!$A$2:$K$12,5,FALSE),IF($G$5=6,VLOOKUP(F18,appoggio!$A$2:$K$12,8,FALSE),IF($G$5=5,VLOOKUP(F18,appoggio!$A$2:$K$12,11,FALSE),0)))</f>
        <v>0</v>
      </c>
      <c r="V18" s="133">
        <f>+IF($G$5=7,VLOOKUP(F18,appoggio!$A$2:$K$12,4,FALSE),IF($G$5=6,VLOOKUP(F18,appoggio!$A$2:$K$12,7,FALSE),IF($G$5=5,VLOOKUP(F18,appoggio!$A$2:$K$12,10,FALSE),0)))</f>
        <v>0</v>
      </c>
      <c r="W18" s="134" t="str">
        <f t="shared" si="0"/>
        <v>resa mancante</v>
      </c>
      <c r="X18" s="134" t="str">
        <f t="shared" si="1"/>
        <v>resa mancante</v>
      </c>
      <c r="Y18" s="134" t="str">
        <f>+IFERROR(W18*'Istruzioni per la compilazione'!$B$3,"resa mancante")</f>
        <v>resa mancante</v>
      </c>
      <c r="Z18" s="127" t="str">
        <f t="shared" si="2"/>
        <v>resa mancante</v>
      </c>
      <c r="AA18" s="128" t="str">
        <f t="shared" si="3"/>
        <v>resa mancante</v>
      </c>
    </row>
    <row r="19" spans="2:27" ht="21.45" x14ac:dyDescent="0.3">
      <c r="B19" s="474"/>
      <c r="C19" s="52" t="s">
        <v>32</v>
      </c>
      <c r="D19" s="53" t="s">
        <v>113</v>
      </c>
      <c r="E19" s="54" t="s">
        <v>31</v>
      </c>
      <c r="F19" s="55" t="s">
        <v>79</v>
      </c>
      <c r="G19" s="447"/>
      <c r="H19" s="443"/>
      <c r="I19" s="455"/>
      <c r="J19" s="462"/>
      <c r="K19" s="483"/>
      <c r="L19" s="452"/>
      <c r="M19" s="466"/>
      <c r="N19" s="466"/>
      <c r="O19" s="466"/>
      <c r="P19" s="76"/>
      <c r="Q19" s="76"/>
      <c r="R19" s="76"/>
      <c r="S19" s="76"/>
      <c r="T19" s="76"/>
      <c r="U19" s="133">
        <f>+IF($G$5=7,VLOOKUP(F19,appoggio!$A$2:$K$12,5,FALSE),IF($G$5=6,VLOOKUP(F19,appoggio!$A$2:$K$12,8,FALSE),IF($G$5=5,VLOOKUP(F19,appoggio!$A$2:$K$12,11,FALSE),0)))</f>
        <v>0</v>
      </c>
      <c r="V19" s="133">
        <f>+IF($G$5=7,VLOOKUP(F19,appoggio!$A$2:$K$12,4,FALSE),IF($G$5=6,VLOOKUP(F19,appoggio!$A$2:$K$12,7,FALSE),IF($G$5=5,VLOOKUP(F19,appoggio!$A$2:$K$12,10,FALSE),0)))</f>
        <v>0</v>
      </c>
      <c r="W19" s="134" t="str">
        <f t="shared" si="0"/>
        <v>resa mancante</v>
      </c>
      <c r="X19" s="134" t="str">
        <f t="shared" si="1"/>
        <v>resa mancante</v>
      </c>
      <c r="Y19" s="134" t="str">
        <f>+IFERROR(W19*'Istruzioni per la compilazione'!$B$3,"resa mancante")</f>
        <v>resa mancante</v>
      </c>
      <c r="Z19" s="127" t="str">
        <f t="shared" si="2"/>
        <v>resa mancante</v>
      </c>
      <c r="AA19" s="128" t="str">
        <f t="shared" si="3"/>
        <v>resa mancante</v>
      </c>
    </row>
    <row r="20" spans="2:27" ht="21.9" thickBot="1" x14ac:dyDescent="0.35">
      <c r="B20" s="475"/>
      <c r="C20" s="66" t="s">
        <v>32</v>
      </c>
      <c r="D20" s="67" t="s">
        <v>516</v>
      </c>
      <c r="E20" s="68" t="s">
        <v>31</v>
      </c>
      <c r="F20" s="69" t="s">
        <v>81</v>
      </c>
      <c r="G20" s="448"/>
      <c r="H20" s="444"/>
      <c r="I20" s="456"/>
      <c r="J20" s="463"/>
      <c r="K20" s="483"/>
      <c r="L20" s="453"/>
      <c r="M20" s="467"/>
      <c r="N20" s="467"/>
      <c r="O20" s="467"/>
      <c r="P20" s="77"/>
      <c r="Q20" s="77"/>
      <c r="R20" s="77"/>
      <c r="S20" s="77"/>
      <c r="T20" s="77"/>
      <c r="U20" s="135">
        <f>+IF($G$5=7,VLOOKUP(F20,appoggio!$A$2:$K$12,5,FALSE),IF($G$5=6,VLOOKUP(F20,appoggio!$A$2:$K$12,8,FALSE),IF($G$5=5,VLOOKUP(F20,appoggio!$A$2:$K$12,11,FALSE),0)))</f>
        <v>0</v>
      </c>
      <c r="V20" s="135">
        <f>+IF($G$5=7,VLOOKUP(F20,appoggio!$A$2:$K$12,4,FALSE),IF($G$5=6,VLOOKUP(F20,appoggio!$A$2:$K$12,7,FALSE),IF($G$5=5,VLOOKUP(F20,appoggio!$A$2:$K$12,10,FALSE),0)))</f>
        <v>0</v>
      </c>
      <c r="W20" s="136" t="str">
        <f t="shared" si="0"/>
        <v>resa mancante</v>
      </c>
      <c r="X20" s="136" t="str">
        <f t="shared" si="1"/>
        <v>resa mancante</v>
      </c>
      <c r="Y20" s="136" t="str">
        <f>+IFERROR(W20*'Istruzioni per la compilazione'!$B$3,"resa mancante")</f>
        <v>resa mancante</v>
      </c>
      <c r="Z20" s="129" t="str">
        <f t="shared" si="2"/>
        <v>resa mancante</v>
      </c>
      <c r="AA20" s="130" t="str">
        <f t="shared" si="3"/>
        <v>resa mancante</v>
      </c>
    </row>
    <row r="21" spans="2:27" ht="21.45" x14ac:dyDescent="0.3">
      <c r="B21" s="473" t="s">
        <v>396</v>
      </c>
      <c r="C21" s="62" t="s">
        <v>32</v>
      </c>
      <c r="D21" s="63" t="s">
        <v>103</v>
      </c>
      <c r="E21" s="64" t="s">
        <v>31</v>
      </c>
      <c r="F21" s="65" t="s">
        <v>7</v>
      </c>
      <c r="G21" s="449"/>
      <c r="H21" s="445"/>
      <c r="I21" s="457">
        <f>IFERROR(H21/$H$64,0)</f>
        <v>0</v>
      </c>
      <c r="J21" s="464">
        <f>IFERROR(VLOOKUP(G21,appoggio!$B$15:$C$17,2,FALSE)*2.68,0)</f>
        <v>0</v>
      </c>
      <c r="K21" s="483"/>
      <c r="L21" s="451">
        <f>+J21*(1-$K$5)</f>
        <v>0</v>
      </c>
      <c r="M21" s="465">
        <f>+L21*H21</f>
        <v>0</v>
      </c>
      <c r="N21" s="465">
        <f>+M21*12</f>
        <v>0</v>
      </c>
      <c r="O21" s="465">
        <f>+M21*'Istruzioni per la compilazione'!B3</f>
        <v>0</v>
      </c>
      <c r="P21" s="78"/>
      <c r="Q21" s="78"/>
      <c r="R21" s="78"/>
      <c r="S21" s="78"/>
      <c r="T21" s="78"/>
      <c r="U21" s="131">
        <f>+IF($G$21=7,VLOOKUP(F21,appoggio!$A$2:$K$12,5,FALSE),IF($G$21=6,VLOOKUP(F21,appoggio!$A$2:$K$12,8,FALSE),IF($G$21=5,VLOOKUP(F21,appoggio!$A$2:$K$12,11,FALSE),0)))</f>
        <v>0</v>
      </c>
      <c r="V21" s="131">
        <f>+IF($G$21=7,VLOOKUP(F21,appoggio!$A$2:$K$12,4,FALSE),IF($G$21=6,VLOOKUP(F21,appoggio!$A$2:$K$12,7,FALSE),IF($G$21=5,VLOOKUP(F21,appoggio!$A$2:$K$12,10,FALSE),0)))</f>
        <v>0</v>
      </c>
      <c r="W21" s="132" t="str">
        <f t="shared" si="0"/>
        <v>resa mancante</v>
      </c>
      <c r="X21" s="132" t="str">
        <f>+IFERROR($H$21/P21*V21,"resa mancante")</f>
        <v>resa mancante</v>
      </c>
      <c r="Y21" s="132" t="str">
        <f>+IFERROR(W21*'Istruzioni per la compilazione'!$B$3,"resa mancante")</f>
        <v>resa mancante</v>
      </c>
      <c r="Z21" s="125" t="str">
        <f t="shared" si="2"/>
        <v>resa mancante</v>
      </c>
      <c r="AA21" s="126" t="str">
        <f t="shared" si="3"/>
        <v>resa mancante</v>
      </c>
    </row>
    <row r="22" spans="2:27" x14ac:dyDescent="0.3">
      <c r="B22" s="474"/>
      <c r="C22" s="52" t="s">
        <v>32</v>
      </c>
      <c r="D22" s="53" t="s">
        <v>6</v>
      </c>
      <c r="E22" s="54" t="s">
        <v>31</v>
      </c>
      <c r="F22" s="55" t="s">
        <v>7</v>
      </c>
      <c r="G22" s="447"/>
      <c r="H22" s="443"/>
      <c r="I22" s="455"/>
      <c r="J22" s="462"/>
      <c r="K22" s="483"/>
      <c r="L22" s="452"/>
      <c r="M22" s="466"/>
      <c r="N22" s="466"/>
      <c r="O22" s="466"/>
      <c r="P22" s="76"/>
      <c r="Q22" s="76"/>
      <c r="R22" s="76"/>
      <c r="S22" s="76"/>
      <c r="T22" s="76"/>
      <c r="U22" s="133">
        <f>+IF($G$21=7,VLOOKUP(F22,appoggio!$A$2:$K$12,5,FALSE),IF($G$21=6,VLOOKUP(F22,appoggio!$A$2:$K$12,8,FALSE),IF($G$21=5,VLOOKUP(F22,appoggio!$A$2:$K$12,11,FALSE),0)))</f>
        <v>0</v>
      </c>
      <c r="V22" s="133">
        <f>+IF($G$21=7,VLOOKUP(F22,appoggio!$A$2:$K$12,4,FALSE),IF($G$21=6,VLOOKUP(F22,appoggio!$A$2:$K$12,7,FALSE),IF($G$21=5,VLOOKUP(F22,appoggio!$A$2:$K$12,10,FALSE),0)))</f>
        <v>0</v>
      </c>
      <c r="W22" s="134" t="str">
        <f t="shared" si="0"/>
        <v>resa mancante</v>
      </c>
      <c r="X22" s="134" t="str">
        <f t="shared" ref="X22:X34" si="4">+IFERROR($H$21/P22*V22,"resa mancante")</f>
        <v>resa mancante</v>
      </c>
      <c r="Y22" s="134" t="str">
        <f>+IFERROR(W22*'Istruzioni per la compilazione'!$B$3,"resa mancante")</f>
        <v>resa mancante</v>
      </c>
      <c r="Z22" s="127" t="str">
        <f t="shared" si="2"/>
        <v>resa mancante</v>
      </c>
      <c r="AA22" s="128" t="str">
        <f t="shared" si="3"/>
        <v>resa mancante</v>
      </c>
    </row>
    <row r="23" spans="2:27" ht="21.45" x14ac:dyDescent="0.3">
      <c r="B23" s="474"/>
      <c r="C23" s="52" t="s">
        <v>32</v>
      </c>
      <c r="D23" s="53" t="s">
        <v>101</v>
      </c>
      <c r="E23" s="54" t="s">
        <v>31</v>
      </c>
      <c r="F23" s="55" t="s">
        <v>45</v>
      </c>
      <c r="G23" s="447"/>
      <c r="H23" s="443"/>
      <c r="I23" s="455"/>
      <c r="J23" s="462"/>
      <c r="K23" s="483"/>
      <c r="L23" s="452"/>
      <c r="M23" s="466"/>
      <c r="N23" s="466"/>
      <c r="O23" s="466"/>
      <c r="P23" s="76"/>
      <c r="Q23" s="76"/>
      <c r="R23" s="76"/>
      <c r="S23" s="76"/>
      <c r="T23" s="76"/>
      <c r="U23" s="133">
        <f>+IF($G$21=7,VLOOKUP(F23,appoggio!$A$2:$K$12,5,FALSE),IF($G$21=6,VLOOKUP(F23,appoggio!$A$2:$K$12,8,FALSE),IF($G$21=5,VLOOKUP(F23,appoggio!$A$2:$K$12,11,FALSE),0)))</f>
        <v>0</v>
      </c>
      <c r="V23" s="133">
        <f>+IF($G$21=7,VLOOKUP(F23,appoggio!$A$2:$K$12,4,FALSE),IF($G$21=6,VLOOKUP(F23,appoggio!$A$2:$K$12,7,FALSE),IF($G$21=5,VLOOKUP(F23,appoggio!$A$2:$K$12,10,FALSE),0)))</f>
        <v>0</v>
      </c>
      <c r="W23" s="134" t="str">
        <f t="shared" si="0"/>
        <v>resa mancante</v>
      </c>
      <c r="X23" s="134" t="str">
        <f t="shared" si="4"/>
        <v>resa mancante</v>
      </c>
      <c r="Y23" s="134" t="str">
        <f>+IFERROR(W23*'Istruzioni per la compilazione'!$B$3,"resa mancante")</f>
        <v>resa mancante</v>
      </c>
      <c r="Z23" s="127" t="str">
        <f t="shared" si="2"/>
        <v>resa mancante</v>
      </c>
      <c r="AA23" s="128" t="str">
        <f t="shared" si="3"/>
        <v>resa mancante</v>
      </c>
    </row>
    <row r="24" spans="2:27" x14ac:dyDescent="0.3">
      <c r="B24" s="474"/>
      <c r="C24" s="52" t="s">
        <v>32</v>
      </c>
      <c r="D24" s="53" t="s">
        <v>107</v>
      </c>
      <c r="E24" s="54" t="s">
        <v>31</v>
      </c>
      <c r="F24" s="55" t="s">
        <v>21</v>
      </c>
      <c r="G24" s="447"/>
      <c r="H24" s="443"/>
      <c r="I24" s="455"/>
      <c r="J24" s="462"/>
      <c r="K24" s="483"/>
      <c r="L24" s="452"/>
      <c r="M24" s="466"/>
      <c r="N24" s="466"/>
      <c r="O24" s="466"/>
      <c r="P24" s="76"/>
      <c r="Q24" s="76"/>
      <c r="R24" s="76"/>
      <c r="S24" s="76"/>
      <c r="T24" s="76"/>
      <c r="U24" s="133">
        <f>+IF($G$21=7,VLOOKUP(F24,appoggio!$A$2:$K$12,5,FALSE),IF($G$21=6,VLOOKUP(F24,appoggio!$A$2:$K$12,8,FALSE),IF($G$21=5,VLOOKUP(F24,appoggio!$A$2:$K$12,11,FALSE),0)))</f>
        <v>0</v>
      </c>
      <c r="V24" s="133">
        <f>+IF($G$21=7,VLOOKUP(F24,appoggio!$A$2:$K$12,4,FALSE),IF($G$21=6,VLOOKUP(F24,appoggio!$A$2:$K$12,7,FALSE),IF($G$21=5,VLOOKUP(F24,appoggio!$A$2:$K$12,10,FALSE),0)))</f>
        <v>0</v>
      </c>
      <c r="W24" s="134" t="str">
        <f t="shared" si="0"/>
        <v>resa mancante</v>
      </c>
      <c r="X24" s="134" t="str">
        <f t="shared" si="4"/>
        <v>resa mancante</v>
      </c>
      <c r="Y24" s="134" t="str">
        <f>+IFERROR(W24*'Istruzioni per la compilazione'!$B$3,"resa mancante")</f>
        <v>resa mancante</v>
      </c>
      <c r="Z24" s="127" t="str">
        <f t="shared" si="2"/>
        <v>resa mancante</v>
      </c>
      <c r="AA24" s="128" t="str">
        <f t="shared" si="3"/>
        <v>resa mancante</v>
      </c>
    </row>
    <row r="25" spans="2:27" x14ac:dyDescent="0.3">
      <c r="B25" s="474"/>
      <c r="C25" s="52" t="s">
        <v>32</v>
      </c>
      <c r="D25" s="53" t="s">
        <v>108</v>
      </c>
      <c r="E25" s="54" t="s">
        <v>31</v>
      </c>
      <c r="F25" s="55" t="s">
        <v>21</v>
      </c>
      <c r="G25" s="447"/>
      <c r="H25" s="443"/>
      <c r="I25" s="455"/>
      <c r="J25" s="462"/>
      <c r="K25" s="483"/>
      <c r="L25" s="452"/>
      <c r="M25" s="466"/>
      <c r="N25" s="466"/>
      <c r="O25" s="466"/>
      <c r="P25" s="76"/>
      <c r="Q25" s="76"/>
      <c r="R25" s="76"/>
      <c r="S25" s="76"/>
      <c r="T25" s="76"/>
      <c r="U25" s="133">
        <f>+IF($G$21=7,VLOOKUP(F25,appoggio!$A$2:$K$12,5,FALSE),IF($G$21=6,VLOOKUP(F25,appoggio!$A$2:$K$12,8,FALSE),IF($G$21=5,VLOOKUP(F25,appoggio!$A$2:$K$12,11,FALSE),0)))</f>
        <v>0</v>
      </c>
      <c r="V25" s="133">
        <f>+IF($G$21=7,VLOOKUP(F25,appoggio!$A$2:$K$12,4,FALSE),IF($G$21=6,VLOOKUP(F25,appoggio!$A$2:$K$12,7,FALSE),IF($G$21=5,VLOOKUP(F25,appoggio!$A$2:$K$12,10,FALSE),0)))</f>
        <v>0</v>
      </c>
      <c r="W25" s="134" t="str">
        <f t="shared" si="0"/>
        <v>resa mancante</v>
      </c>
      <c r="X25" s="134" t="str">
        <f t="shared" si="4"/>
        <v>resa mancante</v>
      </c>
      <c r="Y25" s="134" t="str">
        <f>+IFERROR(W25*'Istruzioni per la compilazione'!$B$3,"resa mancante")</f>
        <v>resa mancante</v>
      </c>
      <c r="Z25" s="127" t="str">
        <f t="shared" si="2"/>
        <v>resa mancante</v>
      </c>
      <c r="AA25" s="128" t="str">
        <f t="shared" si="3"/>
        <v>resa mancante</v>
      </c>
    </row>
    <row r="26" spans="2:27" ht="21.45" x14ac:dyDescent="0.3">
      <c r="B26" s="474"/>
      <c r="C26" s="52" t="s">
        <v>32</v>
      </c>
      <c r="D26" s="53" t="s">
        <v>110</v>
      </c>
      <c r="E26" s="54" t="s">
        <v>31</v>
      </c>
      <c r="F26" s="55" t="s">
        <v>7</v>
      </c>
      <c r="G26" s="447"/>
      <c r="H26" s="443"/>
      <c r="I26" s="455"/>
      <c r="J26" s="462"/>
      <c r="K26" s="483"/>
      <c r="L26" s="452"/>
      <c r="M26" s="466"/>
      <c r="N26" s="466"/>
      <c r="O26" s="466"/>
      <c r="P26" s="76"/>
      <c r="Q26" s="76"/>
      <c r="R26" s="76"/>
      <c r="S26" s="76"/>
      <c r="T26" s="76"/>
      <c r="U26" s="133">
        <f>+IF($G$21=7,VLOOKUP(F26,appoggio!$A$2:$K$12,5,FALSE),IF($G$21=6,VLOOKUP(F26,appoggio!$A$2:$K$12,8,FALSE),IF($G$21=5,VLOOKUP(F26,appoggio!$A$2:$K$12,11,FALSE),0)))</f>
        <v>0</v>
      </c>
      <c r="V26" s="133">
        <f>+IF($G$21=7,VLOOKUP(F26,appoggio!$A$2:$K$12,4,FALSE),IF($G$21=6,VLOOKUP(F26,appoggio!$A$2:$K$12,7,FALSE),IF($G$21=5,VLOOKUP(F26,appoggio!$A$2:$K$12,10,FALSE),0)))</f>
        <v>0</v>
      </c>
      <c r="W26" s="134" t="str">
        <f t="shared" si="0"/>
        <v>resa mancante</v>
      </c>
      <c r="X26" s="134" t="str">
        <f t="shared" si="4"/>
        <v>resa mancante</v>
      </c>
      <c r="Y26" s="134" t="str">
        <f>+IFERROR(W26*'Istruzioni per la compilazione'!$B$3,"resa mancante")</f>
        <v>resa mancante</v>
      </c>
      <c r="Z26" s="127" t="str">
        <f t="shared" si="2"/>
        <v>resa mancante</v>
      </c>
      <c r="AA26" s="128" t="str">
        <f t="shared" si="3"/>
        <v>resa mancante</v>
      </c>
    </row>
    <row r="27" spans="2:27" x14ac:dyDescent="0.3">
      <c r="B27" s="474"/>
      <c r="C27" s="52" t="s">
        <v>32</v>
      </c>
      <c r="D27" s="53" t="s">
        <v>18</v>
      </c>
      <c r="E27" s="54" t="s">
        <v>31</v>
      </c>
      <c r="F27" s="55" t="s">
        <v>26</v>
      </c>
      <c r="G27" s="447"/>
      <c r="H27" s="443"/>
      <c r="I27" s="455"/>
      <c r="J27" s="462"/>
      <c r="K27" s="483"/>
      <c r="L27" s="452"/>
      <c r="M27" s="466"/>
      <c r="N27" s="466"/>
      <c r="O27" s="466"/>
      <c r="P27" s="76"/>
      <c r="Q27" s="76"/>
      <c r="R27" s="76"/>
      <c r="S27" s="76"/>
      <c r="T27" s="76"/>
      <c r="U27" s="133">
        <f>+IF($G$21=7,VLOOKUP(F27,appoggio!$A$2:$K$12,5,FALSE),IF($G$21=6,VLOOKUP(F27,appoggio!$A$2:$K$12,8,FALSE),IF($G$21=5,VLOOKUP(F27,appoggio!$A$2:$K$12,11,FALSE),0)))</f>
        <v>0</v>
      </c>
      <c r="V27" s="133">
        <f>+IF($G$21=7,VLOOKUP(F27,appoggio!$A$2:$K$12,4,FALSE),IF($G$21=6,VLOOKUP(F27,appoggio!$A$2:$K$12,7,FALSE),IF($G$21=5,VLOOKUP(F27,appoggio!$A$2:$K$12,10,FALSE),0)))</f>
        <v>0</v>
      </c>
      <c r="W27" s="134" t="str">
        <f t="shared" si="0"/>
        <v>resa mancante</v>
      </c>
      <c r="X27" s="134" t="str">
        <f t="shared" si="4"/>
        <v>resa mancante</v>
      </c>
      <c r="Y27" s="134" t="str">
        <f>+IFERROR(W27*'Istruzioni per la compilazione'!$B$3,"resa mancante")</f>
        <v>resa mancante</v>
      </c>
      <c r="Z27" s="127" t="str">
        <f t="shared" si="2"/>
        <v>resa mancante</v>
      </c>
      <c r="AA27" s="128" t="str">
        <f t="shared" si="3"/>
        <v>resa mancante</v>
      </c>
    </row>
    <row r="28" spans="2:27" x14ac:dyDescent="0.3">
      <c r="B28" s="474"/>
      <c r="C28" s="52" t="s">
        <v>32</v>
      </c>
      <c r="D28" s="53" t="s">
        <v>114</v>
      </c>
      <c r="E28" s="54" t="s">
        <v>31</v>
      </c>
      <c r="F28" s="55" t="s">
        <v>26</v>
      </c>
      <c r="G28" s="447"/>
      <c r="H28" s="443"/>
      <c r="I28" s="455"/>
      <c r="J28" s="462"/>
      <c r="K28" s="483"/>
      <c r="L28" s="452"/>
      <c r="M28" s="466"/>
      <c r="N28" s="466"/>
      <c r="O28" s="466"/>
      <c r="P28" s="76"/>
      <c r="Q28" s="76"/>
      <c r="R28" s="76"/>
      <c r="S28" s="76"/>
      <c r="T28" s="76"/>
      <c r="U28" s="133">
        <f>+IF($G$21=7,VLOOKUP(F28,appoggio!$A$2:$K$12,5,FALSE),IF($G$21=6,VLOOKUP(F28,appoggio!$A$2:$K$12,8,FALSE),IF($G$21=5,VLOOKUP(F28,appoggio!$A$2:$K$12,11,FALSE),0)))</f>
        <v>0</v>
      </c>
      <c r="V28" s="133">
        <f>+IF($G$21=7,VLOOKUP(F28,appoggio!$A$2:$K$12,4,FALSE),IF($G$21=6,VLOOKUP(F28,appoggio!$A$2:$K$12,7,FALSE),IF($G$21=5,VLOOKUP(F28,appoggio!$A$2:$K$12,10,FALSE),0)))</f>
        <v>0</v>
      </c>
      <c r="W28" s="134" t="str">
        <f t="shared" si="0"/>
        <v>resa mancante</v>
      </c>
      <c r="X28" s="134" t="str">
        <f t="shared" si="4"/>
        <v>resa mancante</v>
      </c>
      <c r="Y28" s="134" t="str">
        <f>+IFERROR(W28*'Istruzioni per la compilazione'!$B$3,"resa mancante")</f>
        <v>resa mancante</v>
      </c>
      <c r="Z28" s="127" t="str">
        <f t="shared" si="2"/>
        <v>resa mancante</v>
      </c>
      <c r="AA28" s="128" t="str">
        <f t="shared" si="3"/>
        <v>resa mancante</v>
      </c>
    </row>
    <row r="29" spans="2:27" x14ac:dyDescent="0.3">
      <c r="B29" s="474"/>
      <c r="C29" s="52" t="s">
        <v>32</v>
      </c>
      <c r="D29" s="53" t="s">
        <v>25</v>
      </c>
      <c r="E29" s="54" t="s">
        <v>31</v>
      </c>
      <c r="F29" s="55" t="s">
        <v>27</v>
      </c>
      <c r="G29" s="447"/>
      <c r="H29" s="443"/>
      <c r="I29" s="455"/>
      <c r="J29" s="462"/>
      <c r="K29" s="483"/>
      <c r="L29" s="452"/>
      <c r="M29" s="466"/>
      <c r="N29" s="466"/>
      <c r="O29" s="466"/>
      <c r="P29" s="76"/>
      <c r="Q29" s="76"/>
      <c r="R29" s="76"/>
      <c r="S29" s="76"/>
      <c r="T29" s="76"/>
      <c r="U29" s="133">
        <f>+IF($G$21=7,VLOOKUP(F29,appoggio!$A$2:$K$12,5,FALSE),IF($G$21=6,VLOOKUP(F29,appoggio!$A$2:$K$12,8,FALSE),IF($G$21=5,VLOOKUP(F29,appoggio!$A$2:$K$12,11,FALSE),0)))</f>
        <v>0</v>
      </c>
      <c r="V29" s="133">
        <f>+IF($G$21=7,VLOOKUP(F29,appoggio!$A$2:$K$12,4,FALSE),IF($G$21=6,VLOOKUP(F29,appoggio!$A$2:$K$12,7,FALSE),IF($G$21=5,VLOOKUP(F29,appoggio!$A$2:$K$12,10,FALSE),0)))</f>
        <v>0</v>
      </c>
      <c r="W29" s="134" t="str">
        <f t="shared" si="0"/>
        <v>resa mancante</v>
      </c>
      <c r="X29" s="134" t="str">
        <f t="shared" si="4"/>
        <v>resa mancante</v>
      </c>
      <c r="Y29" s="134" t="str">
        <f>+IFERROR(W29*'Istruzioni per la compilazione'!$B$3,"resa mancante")</f>
        <v>resa mancante</v>
      </c>
      <c r="Z29" s="127" t="str">
        <f t="shared" si="2"/>
        <v>resa mancante</v>
      </c>
      <c r="AA29" s="128" t="str">
        <f t="shared" si="3"/>
        <v>resa mancante</v>
      </c>
    </row>
    <row r="30" spans="2:27" x14ac:dyDescent="0.3">
      <c r="B30" s="474"/>
      <c r="C30" s="52" t="s">
        <v>32</v>
      </c>
      <c r="D30" s="53" t="s">
        <v>111</v>
      </c>
      <c r="E30" s="54" t="s">
        <v>31</v>
      </c>
      <c r="F30" s="55" t="s">
        <v>39</v>
      </c>
      <c r="G30" s="447"/>
      <c r="H30" s="443"/>
      <c r="I30" s="455"/>
      <c r="J30" s="462"/>
      <c r="K30" s="483"/>
      <c r="L30" s="452"/>
      <c r="M30" s="466"/>
      <c r="N30" s="466"/>
      <c r="O30" s="466"/>
      <c r="P30" s="76"/>
      <c r="Q30" s="76"/>
      <c r="R30" s="76"/>
      <c r="S30" s="76"/>
      <c r="T30" s="76"/>
      <c r="U30" s="133">
        <f>+IF($G$21=7,VLOOKUP(F30,appoggio!$A$2:$K$12,5,FALSE),IF($G$21=6,VLOOKUP(F30,appoggio!$A$2:$K$12,8,FALSE),IF($G$21=5,VLOOKUP(F30,appoggio!$A$2:$K$12,11,FALSE),0)))</f>
        <v>0</v>
      </c>
      <c r="V30" s="133">
        <f>+IF($G$21=7,VLOOKUP(F30,appoggio!$A$2:$K$12,4,FALSE),IF($G$21=6,VLOOKUP(F30,appoggio!$A$2:$K$12,7,FALSE),IF($G$21=5,VLOOKUP(F30,appoggio!$A$2:$K$12,10,FALSE),0)))</f>
        <v>0</v>
      </c>
      <c r="W30" s="134" t="str">
        <f t="shared" si="0"/>
        <v>resa mancante</v>
      </c>
      <c r="X30" s="134" t="str">
        <f t="shared" si="4"/>
        <v>resa mancante</v>
      </c>
      <c r="Y30" s="134" t="str">
        <f>+IFERROR(W30*'Istruzioni per la compilazione'!$B$3,"resa mancante")</f>
        <v>resa mancante</v>
      </c>
      <c r="Z30" s="127" t="str">
        <f t="shared" si="2"/>
        <v>resa mancante</v>
      </c>
      <c r="AA30" s="128" t="str">
        <f t="shared" si="3"/>
        <v>resa mancante</v>
      </c>
    </row>
    <row r="31" spans="2:27" x14ac:dyDescent="0.3">
      <c r="B31" s="474"/>
      <c r="C31" s="52" t="s">
        <v>32</v>
      </c>
      <c r="D31" s="53" t="s">
        <v>112</v>
      </c>
      <c r="E31" s="54" t="s">
        <v>31</v>
      </c>
      <c r="F31" s="55" t="s">
        <v>79</v>
      </c>
      <c r="G31" s="447"/>
      <c r="H31" s="443"/>
      <c r="I31" s="455"/>
      <c r="J31" s="462"/>
      <c r="K31" s="483"/>
      <c r="L31" s="452"/>
      <c r="M31" s="466"/>
      <c r="N31" s="466"/>
      <c r="O31" s="466"/>
      <c r="P31" s="76"/>
      <c r="Q31" s="76"/>
      <c r="R31" s="76"/>
      <c r="S31" s="76"/>
      <c r="T31" s="76"/>
      <c r="U31" s="133">
        <f>+IF($G$21=7,VLOOKUP(F31,appoggio!$A$2:$K$12,5,FALSE),IF($G$21=6,VLOOKUP(F31,appoggio!$A$2:$K$12,8,FALSE),IF($G$21=5,VLOOKUP(F31,appoggio!$A$2:$K$12,11,FALSE),0)))</f>
        <v>0</v>
      </c>
      <c r="V31" s="133">
        <f>+IF($G$21=7,VLOOKUP(F31,appoggio!$A$2:$K$12,4,FALSE),IF($G$21=6,VLOOKUP(F31,appoggio!$A$2:$K$12,7,FALSE),IF($G$21=5,VLOOKUP(F31,appoggio!$A$2:$K$12,10,FALSE),0)))</f>
        <v>0</v>
      </c>
      <c r="W31" s="134" t="str">
        <f t="shared" si="0"/>
        <v>resa mancante</v>
      </c>
      <c r="X31" s="134" t="str">
        <f t="shared" si="4"/>
        <v>resa mancante</v>
      </c>
      <c r="Y31" s="134" t="str">
        <f>+IFERROR(W31*'Istruzioni per la compilazione'!$B$3,"resa mancante")</f>
        <v>resa mancante</v>
      </c>
      <c r="Z31" s="127" t="str">
        <f t="shared" si="2"/>
        <v>resa mancante</v>
      </c>
      <c r="AA31" s="128" t="str">
        <f t="shared" si="3"/>
        <v>resa mancante</v>
      </c>
    </row>
    <row r="32" spans="2:27" ht="42.9" x14ac:dyDescent="0.3">
      <c r="B32" s="474"/>
      <c r="C32" s="52" t="s">
        <v>32</v>
      </c>
      <c r="D32" s="53" t="s">
        <v>517</v>
      </c>
      <c r="E32" s="54" t="s">
        <v>31</v>
      </c>
      <c r="F32" s="55" t="s">
        <v>79</v>
      </c>
      <c r="G32" s="447"/>
      <c r="H32" s="443"/>
      <c r="I32" s="455"/>
      <c r="J32" s="462"/>
      <c r="K32" s="483"/>
      <c r="L32" s="452"/>
      <c r="M32" s="466"/>
      <c r="N32" s="466"/>
      <c r="O32" s="466"/>
      <c r="P32" s="76"/>
      <c r="Q32" s="76"/>
      <c r="R32" s="76"/>
      <c r="S32" s="76"/>
      <c r="T32" s="76"/>
      <c r="U32" s="133">
        <f>+IF($G$21=7,VLOOKUP(F32,appoggio!$A$2:$K$12,5,FALSE),IF($G$21=6,VLOOKUP(F32,appoggio!$A$2:$K$12,8,FALSE),IF($G$21=5,VLOOKUP(F32,appoggio!$A$2:$K$12,11,FALSE),0)))</f>
        <v>0</v>
      </c>
      <c r="V32" s="133">
        <f>+IF($G$21=7,VLOOKUP(F32,appoggio!$A$2:$K$12,4,FALSE),IF($G$21=6,VLOOKUP(F32,appoggio!$A$2:$K$12,7,FALSE),IF($G$21=5,VLOOKUP(F32,appoggio!$A$2:$K$12,10,FALSE),0)))</f>
        <v>0</v>
      </c>
      <c r="W32" s="134" t="str">
        <f t="shared" si="0"/>
        <v>resa mancante</v>
      </c>
      <c r="X32" s="134" t="str">
        <f t="shared" si="4"/>
        <v>resa mancante</v>
      </c>
      <c r="Y32" s="134" t="str">
        <f>+IFERROR(W32*'Istruzioni per la compilazione'!$B$3,"resa mancante")</f>
        <v>resa mancante</v>
      </c>
      <c r="Z32" s="127" t="str">
        <f t="shared" si="2"/>
        <v>resa mancante</v>
      </c>
      <c r="AA32" s="128" t="str">
        <f t="shared" si="3"/>
        <v>resa mancante</v>
      </c>
    </row>
    <row r="33" spans="2:27" ht="21.45" x14ac:dyDescent="0.3">
      <c r="B33" s="474"/>
      <c r="C33" s="52" t="s">
        <v>32</v>
      </c>
      <c r="D33" s="53" t="s">
        <v>113</v>
      </c>
      <c r="E33" s="54" t="s">
        <v>31</v>
      </c>
      <c r="F33" s="55" t="s">
        <v>79</v>
      </c>
      <c r="G33" s="447"/>
      <c r="H33" s="443"/>
      <c r="I33" s="455"/>
      <c r="J33" s="462"/>
      <c r="K33" s="483"/>
      <c r="L33" s="452"/>
      <c r="M33" s="466"/>
      <c r="N33" s="466"/>
      <c r="O33" s="466"/>
      <c r="P33" s="76"/>
      <c r="Q33" s="76"/>
      <c r="R33" s="76"/>
      <c r="S33" s="76"/>
      <c r="T33" s="76"/>
      <c r="U33" s="133">
        <f>+IF($G$21=7,VLOOKUP(F33,appoggio!$A$2:$K$12,5,FALSE),IF($G$21=6,VLOOKUP(F33,appoggio!$A$2:$K$12,8,FALSE),IF($G$21=5,VLOOKUP(F33,appoggio!$A$2:$K$12,11,FALSE),0)))</f>
        <v>0</v>
      </c>
      <c r="V33" s="133">
        <f>+IF($G$21=7,VLOOKUP(F33,appoggio!$A$2:$K$12,4,FALSE),IF($G$21=6,VLOOKUP(F33,appoggio!$A$2:$K$12,7,FALSE),IF($G$21=5,VLOOKUP(F33,appoggio!$A$2:$K$12,10,FALSE),0)))</f>
        <v>0</v>
      </c>
      <c r="W33" s="134" t="str">
        <f t="shared" si="0"/>
        <v>resa mancante</v>
      </c>
      <c r="X33" s="134" t="str">
        <f t="shared" si="4"/>
        <v>resa mancante</v>
      </c>
      <c r="Y33" s="134" t="str">
        <f>+IFERROR(W33*'Istruzioni per la compilazione'!$B$3,"resa mancante")</f>
        <v>resa mancante</v>
      </c>
      <c r="Z33" s="127" t="str">
        <f t="shared" si="2"/>
        <v>resa mancante</v>
      </c>
      <c r="AA33" s="128" t="str">
        <f t="shared" si="3"/>
        <v>resa mancante</v>
      </c>
    </row>
    <row r="34" spans="2:27" ht="21.9" thickBot="1" x14ac:dyDescent="0.35">
      <c r="B34" s="475"/>
      <c r="C34" s="66" t="s">
        <v>32</v>
      </c>
      <c r="D34" s="67" t="s">
        <v>516</v>
      </c>
      <c r="E34" s="68" t="s">
        <v>31</v>
      </c>
      <c r="F34" s="69" t="s">
        <v>81</v>
      </c>
      <c r="G34" s="448"/>
      <c r="H34" s="444"/>
      <c r="I34" s="456"/>
      <c r="J34" s="463"/>
      <c r="K34" s="483"/>
      <c r="L34" s="453"/>
      <c r="M34" s="467"/>
      <c r="N34" s="467"/>
      <c r="O34" s="467"/>
      <c r="P34" s="77"/>
      <c r="Q34" s="77"/>
      <c r="R34" s="77"/>
      <c r="S34" s="77"/>
      <c r="T34" s="77"/>
      <c r="U34" s="135">
        <f>+IF($G$21=7,VLOOKUP(F34,appoggio!$A$2:$K$12,5,FALSE),IF($G$21=6,VLOOKUP(F34,appoggio!$A$2:$K$12,8,FALSE),IF($G$21=5,VLOOKUP(F34,appoggio!$A$2:$K$12,11,FALSE),0)))</f>
        <v>0</v>
      </c>
      <c r="V34" s="135">
        <f>+IF($G$21=7,VLOOKUP(F34,appoggio!$A$2:$K$12,4,FALSE),IF($G$21=6,VLOOKUP(F34,appoggio!$A$2:$K$12,7,FALSE),IF($G$21=5,VLOOKUP(F34,appoggio!$A$2:$K$12,10,FALSE),0)))</f>
        <v>0</v>
      </c>
      <c r="W34" s="136" t="str">
        <f t="shared" si="0"/>
        <v>resa mancante</v>
      </c>
      <c r="X34" s="136" t="str">
        <f t="shared" si="4"/>
        <v>resa mancante</v>
      </c>
      <c r="Y34" s="136" t="str">
        <f>+IFERROR(W34*'Istruzioni per la compilazione'!$B$3,"resa mancante")</f>
        <v>resa mancante</v>
      </c>
      <c r="Z34" s="129" t="str">
        <f t="shared" si="2"/>
        <v>resa mancante</v>
      </c>
      <c r="AA34" s="130" t="str">
        <f t="shared" si="3"/>
        <v>resa mancante</v>
      </c>
    </row>
    <row r="35" spans="2:27" ht="21.45" x14ac:dyDescent="0.3">
      <c r="B35" s="473" t="s">
        <v>397</v>
      </c>
      <c r="C35" s="62" t="s">
        <v>32</v>
      </c>
      <c r="D35" s="72" t="s">
        <v>103</v>
      </c>
      <c r="E35" s="64" t="s">
        <v>31</v>
      </c>
      <c r="F35" s="65" t="s">
        <v>7</v>
      </c>
      <c r="G35" s="449"/>
      <c r="H35" s="445"/>
      <c r="I35" s="457">
        <f>IFERROR(H35/$H$64,0)</f>
        <v>0</v>
      </c>
      <c r="J35" s="464">
        <f>IFERROR(VLOOKUP(G35,appoggio!$B$15:$C$17,2,FALSE)*2.68,0)</f>
        <v>0</v>
      </c>
      <c r="K35" s="483"/>
      <c r="L35" s="451">
        <f>+J35*(1-$K$5)</f>
        <v>0</v>
      </c>
      <c r="M35" s="465">
        <f>+L35*H35</f>
        <v>0</v>
      </c>
      <c r="N35" s="465">
        <f>+M35*12</f>
        <v>0</v>
      </c>
      <c r="O35" s="465">
        <f>+M35*'Istruzioni per la compilazione'!B3</f>
        <v>0</v>
      </c>
      <c r="P35" s="78"/>
      <c r="Q35" s="78"/>
      <c r="R35" s="78"/>
      <c r="S35" s="78"/>
      <c r="T35" s="78"/>
      <c r="U35" s="131">
        <f>+IF($G$35=7,VLOOKUP(F35,appoggio!$A$2:$K$12,5,FALSE),IF($G$35=6,VLOOKUP(F35,appoggio!$A$2:$K$12,8,FALSE),IF($G$35=5,VLOOKUP(F35,appoggio!$A$2:$K$12,11,FALSE),0)))</f>
        <v>0</v>
      </c>
      <c r="V35" s="131">
        <f>+IF($G$35=7,VLOOKUP(F35,appoggio!$A$2:$K$12,4,FALSE),IF($G$35=6,VLOOKUP(F35,appoggio!$A$2:$K$12,7,FALSE),IF($G$35=5,VLOOKUP(F35,appoggio!$A$2:$K$12,10,FALSE),0)))</f>
        <v>0</v>
      </c>
      <c r="W35" s="132" t="str">
        <f t="shared" si="0"/>
        <v>resa mancante</v>
      </c>
      <c r="X35" s="132" t="str">
        <f>+IFERROR($H$35/P35*V35,"resa mancante")</f>
        <v>resa mancante</v>
      </c>
      <c r="Y35" s="132" t="str">
        <f>+IFERROR(W35*'Istruzioni per la compilazione'!$B$3,"resa mancante")</f>
        <v>resa mancante</v>
      </c>
      <c r="Z35" s="125" t="str">
        <f t="shared" si="2"/>
        <v>resa mancante</v>
      </c>
      <c r="AA35" s="126" t="str">
        <f t="shared" si="3"/>
        <v>resa mancante</v>
      </c>
    </row>
    <row r="36" spans="2:27" x14ac:dyDescent="0.3">
      <c r="B36" s="474"/>
      <c r="C36" s="52" t="s">
        <v>32</v>
      </c>
      <c r="D36" s="57" t="s">
        <v>6</v>
      </c>
      <c r="E36" s="54" t="s">
        <v>31</v>
      </c>
      <c r="F36" s="55" t="s">
        <v>7</v>
      </c>
      <c r="G36" s="447"/>
      <c r="H36" s="443"/>
      <c r="I36" s="455"/>
      <c r="J36" s="462"/>
      <c r="K36" s="483"/>
      <c r="L36" s="452"/>
      <c r="M36" s="466"/>
      <c r="N36" s="466"/>
      <c r="O36" s="466"/>
      <c r="P36" s="76"/>
      <c r="Q36" s="76"/>
      <c r="R36" s="76"/>
      <c r="S36" s="76"/>
      <c r="T36" s="76"/>
      <c r="U36" s="133">
        <f>+IF($G$35=7,VLOOKUP(F36,appoggio!$A$2:$K$12,5,FALSE),IF($G$35=6,VLOOKUP(F36,appoggio!$A$2:$K$12,8,FALSE),IF($G$35=5,VLOOKUP(F36,appoggio!$A$2:$K$12,11,FALSE),0)))</f>
        <v>0</v>
      </c>
      <c r="V36" s="133">
        <f>+IF($G$35=7,VLOOKUP(F36,appoggio!$A$2:$K$12,4,FALSE),IF($G$35=6,VLOOKUP(F36,appoggio!$A$2:$K$12,7,FALSE),IF($G$35=5,VLOOKUP(F36,appoggio!$A$2:$K$12,10,FALSE),0)))</f>
        <v>0</v>
      </c>
      <c r="W36" s="134" t="str">
        <f t="shared" si="0"/>
        <v>resa mancante</v>
      </c>
      <c r="X36" s="134" t="str">
        <f t="shared" ref="X36:X50" si="5">+IFERROR($H$35/P36*V36,"resa mancante")</f>
        <v>resa mancante</v>
      </c>
      <c r="Y36" s="134" t="str">
        <f>+IFERROR(W36*'Istruzioni per la compilazione'!$B$3,"resa mancante")</f>
        <v>resa mancante</v>
      </c>
      <c r="Z36" s="127" t="str">
        <f t="shared" ref="Z36:Z46" si="6">+IFERROR(X36*T36,"resa mancante")</f>
        <v>resa mancante</v>
      </c>
      <c r="AA36" s="128" t="str">
        <f t="shared" ref="AA36:AA46" si="7">+IFERROR(Y36*T36,"resa mancante")</f>
        <v>resa mancante</v>
      </c>
    </row>
    <row r="37" spans="2:27" x14ac:dyDescent="0.3">
      <c r="B37" s="474"/>
      <c r="C37" s="52" t="s">
        <v>32</v>
      </c>
      <c r="D37" s="57" t="s">
        <v>104</v>
      </c>
      <c r="E37" s="54" t="s">
        <v>31</v>
      </c>
      <c r="F37" s="55" t="s">
        <v>7</v>
      </c>
      <c r="G37" s="447"/>
      <c r="H37" s="443"/>
      <c r="I37" s="455"/>
      <c r="J37" s="462"/>
      <c r="K37" s="483"/>
      <c r="L37" s="452"/>
      <c r="M37" s="466"/>
      <c r="N37" s="466"/>
      <c r="O37" s="466"/>
      <c r="P37" s="76"/>
      <c r="Q37" s="76"/>
      <c r="R37" s="76"/>
      <c r="S37" s="76"/>
      <c r="T37" s="76"/>
      <c r="U37" s="133">
        <f>+IF($G$35=7,VLOOKUP(F37,appoggio!$A$2:$K$12,5,FALSE),IF($G$35=6,VLOOKUP(F37,appoggio!$A$2:$K$12,8,FALSE),IF($G$35=5,VLOOKUP(F37,appoggio!$A$2:$K$12,11,FALSE),0)))</f>
        <v>0</v>
      </c>
      <c r="V37" s="133">
        <f>+IF($G$35=7,VLOOKUP(F37,appoggio!$A$2:$K$12,4,FALSE),IF($G$35=6,VLOOKUP(F37,appoggio!$A$2:$K$12,7,FALSE),IF($G$35=5,VLOOKUP(F37,appoggio!$A$2:$K$12,10,FALSE),0)))</f>
        <v>0</v>
      </c>
      <c r="W37" s="134" t="str">
        <f t="shared" si="0"/>
        <v>resa mancante</v>
      </c>
      <c r="X37" s="134" t="str">
        <f t="shared" si="5"/>
        <v>resa mancante</v>
      </c>
      <c r="Y37" s="134" t="str">
        <f>+IFERROR(W37*'Istruzioni per la compilazione'!$B$3,"resa mancante")</f>
        <v>resa mancante</v>
      </c>
      <c r="Z37" s="127" t="str">
        <f t="shared" si="6"/>
        <v>resa mancante</v>
      </c>
      <c r="AA37" s="128" t="str">
        <f t="shared" si="7"/>
        <v>resa mancante</v>
      </c>
    </row>
    <row r="38" spans="2:27" ht="21.45" x14ac:dyDescent="0.3">
      <c r="B38" s="474"/>
      <c r="C38" s="52" t="s">
        <v>32</v>
      </c>
      <c r="D38" s="57" t="s">
        <v>101</v>
      </c>
      <c r="E38" s="54" t="s">
        <v>31</v>
      </c>
      <c r="F38" s="55" t="s">
        <v>7</v>
      </c>
      <c r="G38" s="447"/>
      <c r="H38" s="443"/>
      <c r="I38" s="455"/>
      <c r="J38" s="462"/>
      <c r="K38" s="483"/>
      <c r="L38" s="452"/>
      <c r="M38" s="466"/>
      <c r="N38" s="466"/>
      <c r="O38" s="466"/>
      <c r="P38" s="76"/>
      <c r="Q38" s="76"/>
      <c r="R38" s="76"/>
      <c r="S38" s="76"/>
      <c r="T38" s="76"/>
      <c r="U38" s="133">
        <f>+IF($G$35=7,VLOOKUP(F38,appoggio!$A$2:$K$12,5,FALSE),IF($G$35=6,VLOOKUP(F38,appoggio!$A$2:$K$12,8,FALSE),IF($G$35=5,VLOOKUP(F38,appoggio!$A$2:$K$12,11,FALSE),0)))</f>
        <v>0</v>
      </c>
      <c r="V38" s="133">
        <f>+IF($G$35=7,VLOOKUP(F38,appoggio!$A$2:$K$12,4,FALSE),IF($G$35=6,VLOOKUP(F38,appoggio!$A$2:$K$12,7,FALSE),IF($G$35=5,VLOOKUP(F38,appoggio!$A$2:$K$12,10,FALSE),0)))</f>
        <v>0</v>
      </c>
      <c r="W38" s="134" t="str">
        <f t="shared" si="0"/>
        <v>resa mancante</v>
      </c>
      <c r="X38" s="134" t="str">
        <f t="shared" si="5"/>
        <v>resa mancante</v>
      </c>
      <c r="Y38" s="134" t="str">
        <f>+IFERROR(W38*'Istruzioni per la compilazione'!$B$3,"resa mancante")</f>
        <v>resa mancante</v>
      </c>
      <c r="Z38" s="127" t="str">
        <f t="shared" si="6"/>
        <v>resa mancante</v>
      </c>
      <c r="AA38" s="128" t="str">
        <f t="shared" si="7"/>
        <v>resa mancante</v>
      </c>
    </row>
    <row r="39" spans="2:27" x14ac:dyDescent="0.3">
      <c r="B39" s="474"/>
      <c r="C39" s="52" t="s">
        <v>32</v>
      </c>
      <c r="D39" s="57" t="s">
        <v>106</v>
      </c>
      <c r="E39" s="54" t="s">
        <v>31</v>
      </c>
      <c r="F39" s="55" t="s">
        <v>7</v>
      </c>
      <c r="G39" s="447"/>
      <c r="H39" s="443"/>
      <c r="I39" s="455"/>
      <c r="J39" s="462"/>
      <c r="K39" s="483"/>
      <c r="L39" s="452"/>
      <c r="M39" s="466"/>
      <c r="N39" s="466"/>
      <c r="O39" s="466"/>
      <c r="P39" s="76"/>
      <c r="Q39" s="76"/>
      <c r="R39" s="76"/>
      <c r="S39" s="76"/>
      <c r="T39" s="76"/>
      <c r="U39" s="133">
        <f>+IF($G$35=7,VLOOKUP(F39,appoggio!$A$2:$K$12,5,FALSE),IF($G$35=6,VLOOKUP(F39,appoggio!$A$2:$K$12,8,FALSE),IF($G$35=5,VLOOKUP(F39,appoggio!$A$2:$K$12,11,FALSE),0)))</f>
        <v>0</v>
      </c>
      <c r="V39" s="133">
        <f>+IF($G$35=7,VLOOKUP(F39,appoggio!$A$2:$K$12,4,FALSE),IF($G$35=6,VLOOKUP(F39,appoggio!$A$2:$K$12,7,FALSE),IF($G$35=5,VLOOKUP(F39,appoggio!$A$2:$K$12,10,FALSE),0)))</f>
        <v>0</v>
      </c>
      <c r="W39" s="134" t="str">
        <f t="shared" si="0"/>
        <v>resa mancante</v>
      </c>
      <c r="X39" s="134" t="str">
        <f t="shared" si="5"/>
        <v>resa mancante</v>
      </c>
      <c r="Y39" s="134" t="str">
        <f>+IFERROR(W39*'Istruzioni per la compilazione'!$B$3,"resa mancante")</f>
        <v>resa mancante</v>
      </c>
      <c r="Z39" s="127" t="str">
        <f t="shared" si="6"/>
        <v>resa mancante</v>
      </c>
      <c r="AA39" s="128" t="str">
        <f t="shared" si="7"/>
        <v>resa mancante</v>
      </c>
    </row>
    <row r="40" spans="2:27" x14ac:dyDescent="0.3">
      <c r="B40" s="474"/>
      <c r="C40" s="52" t="s">
        <v>32</v>
      </c>
      <c r="D40" s="57" t="s">
        <v>107</v>
      </c>
      <c r="E40" s="54" t="s">
        <v>31</v>
      </c>
      <c r="F40" s="55" t="s">
        <v>7</v>
      </c>
      <c r="G40" s="447"/>
      <c r="H40" s="443"/>
      <c r="I40" s="455"/>
      <c r="J40" s="462"/>
      <c r="K40" s="483"/>
      <c r="L40" s="452"/>
      <c r="M40" s="466"/>
      <c r="N40" s="466"/>
      <c r="O40" s="466"/>
      <c r="P40" s="76"/>
      <c r="Q40" s="76"/>
      <c r="R40" s="76"/>
      <c r="S40" s="76"/>
      <c r="T40" s="76"/>
      <c r="U40" s="133">
        <f>+IF($G$35=7,VLOOKUP(F40,appoggio!$A$2:$K$12,5,FALSE),IF($G$35=6,VLOOKUP(F40,appoggio!$A$2:$K$12,8,FALSE),IF($G$35=5,VLOOKUP(F40,appoggio!$A$2:$K$12,11,FALSE),0)))</f>
        <v>0</v>
      </c>
      <c r="V40" s="133">
        <f>+IF($G$35=7,VLOOKUP(F40,appoggio!$A$2:$K$12,4,FALSE),IF($G$35=6,VLOOKUP(F40,appoggio!$A$2:$K$12,7,FALSE),IF($G$35=5,VLOOKUP(F40,appoggio!$A$2:$K$12,10,FALSE),0)))</f>
        <v>0</v>
      </c>
      <c r="W40" s="134" t="str">
        <f t="shared" si="0"/>
        <v>resa mancante</v>
      </c>
      <c r="X40" s="134" t="str">
        <f t="shared" si="5"/>
        <v>resa mancante</v>
      </c>
      <c r="Y40" s="134" t="str">
        <f>+IFERROR(W40*'Istruzioni per la compilazione'!$B$3,"resa mancante")</f>
        <v>resa mancante</v>
      </c>
      <c r="Z40" s="127" t="str">
        <f t="shared" si="6"/>
        <v>resa mancante</v>
      </c>
      <c r="AA40" s="128" t="str">
        <f t="shared" si="7"/>
        <v>resa mancante</v>
      </c>
    </row>
    <row r="41" spans="2:27" x14ac:dyDescent="0.3">
      <c r="B41" s="474"/>
      <c r="C41" s="52" t="s">
        <v>32</v>
      </c>
      <c r="D41" s="57" t="s">
        <v>108</v>
      </c>
      <c r="E41" s="54" t="s">
        <v>31</v>
      </c>
      <c r="F41" s="55" t="s">
        <v>7</v>
      </c>
      <c r="G41" s="447"/>
      <c r="H41" s="443"/>
      <c r="I41" s="455"/>
      <c r="J41" s="462"/>
      <c r="K41" s="483"/>
      <c r="L41" s="452"/>
      <c r="M41" s="466"/>
      <c r="N41" s="466"/>
      <c r="O41" s="466"/>
      <c r="P41" s="76"/>
      <c r="Q41" s="76"/>
      <c r="R41" s="76"/>
      <c r="S41" s="76"/>
      <c r="T41" s="76"/>
      <c r="U41" s="133">
        <f>+IF($G$35=7,VLOOKUP(F41,appoggio!$A$2:$K$12,5,FALSE),IF($G$35=6,VLOOKUP(F41,appoggio!$A$2:$K$12,8,FALSE),IF($G$35=5,VLOOKUP(F41,appoggio!$A$2:$K$12,11,FALSE),0)))</f>
        <v>0</v>
      </c>
      <c r="V41" s="133">
        <f>+IF($G$35=7,VLOOKUP(F41,appoggio!$A$2:$K$12,4,FALSE),IF($G$35=6,VLOOKUP(F41,appoggio!$A$2:$K$12,7,FALSE),IF($G$35=5,VLOOKUP(F41,appoggio!$A$2:$K$12,10,FALSE),0)))</f>
        <v>0</v>
      </c>
      <c r="W41" s="134" t="str">
        <f t="shared" si="0"/>
        <v>resa mancante</v>
      </c>
      <c r="X41" s="134" t="str">
        <f t="shared" si="5"/>
        <v>resa mancante</v>
      </c>
      <c r="Y41" s="134" t="str">
        <f>+IFERROR(W41*'Istruzioni per la compilazione'!$B$3,"resa mancante")</f>
        <v>resa mancante</v>
      </c>
      <c r="Z41" s="127" t="str">
        <f t="shared" si="6"/>
        <v>resa mancante</v>
      </c>
      <c r="AA41" s="128" t="str">
        <f t="shared" si="7"/>
        <v>resa mancante</v>
      </c>
    </row>
    <row r="42" spans="2:27" ht="21.45" x14ac:dyDescent="0.3">
      <c r="B42" s="474"/>
      <c r="C42" s="52" t="s">
        <v>32</v>
      </c>
      <c r="D42" s="57" t="s">
        <v>110</v>
      </c>
      <c r="E42" s="54" t="s">
        <v>31</v>
      </c>
      <c r="F42" s="55" t="s">
        <v>7</v>
      </c>
      <c r="G42" s="447"/>
      <c r="H42" s="443"/>
      <c r="I42" s="455"/>
      <c r="J42" s="462"/>
      <c r="K42" s="483"/>
      <c r="L42" s="452"/>
      <c r="M42" s="466"/>
      <c r="N42" s="466"/>
      <c r="O42" s="466"/>
      <c r="P42" s="76"/>
      <c r="Q42" s="76"/>
      <c r="R42" s="76"/>
      <c r="S42" s="76"/>
      <c r="T42" s="76"/>
      <c r="U42" s="133">
        <f>+IF($G$35=7,VLOOKUP(F42,appoggio!$A$2:$K$12,5,FALSE),IF($G$35=6,VLOOKUP(F42,appoggio!$A$2:$K$12,8,FALSE),IF($G$35=5,VLOOKUP(F42,appoggio!$A$2:$K$12,11,FALSE),0)))</f>
        <v>0</v>
      </c>
      <c r="V42" s="133">
        <f>+IF($G$35=7,VLOOKUP(F42,appoggio!$A$2:$K$12,4,FALSE),IF($G$35=6,VLOOKUP(F42,appoggio!$A$2:$K$12,7,FALSE),IF($G$35=5,VLOOKUP(F42,appoggio!$A$2:$K$12,10,FALSE),0)))</f>
        <v>0</v>
      </c>
      <c r="W42" s="134" t="str">
        <f t="shared" si="0"/>
        <v>resa mancante</v>
      </c>
      <c r="X42" s="134" t="str">
        <f t="shared" si="5"/>
        <v>resa mancante</v>
      </c>
      <c r="Y42" s="134" t="str">
        <f>+IFERROR(W42*'Istruzioni per la compilazione'!$B$3,"resa mancante")</f>
        <v>resa mancante</v>
      </c>
      <c r="Z42" s="127" t="str">
        <f t="shared" si="6"/>
        <v>resa mancante</v>
      </c>
      <c r="AA42" s="128" t="str">
        <f t="shared" si="7"/>
        <v>resa mancante</v>
      </c>
    </row>
    <row r="43" spans="2:27" ht="21.45" x14ac:dyDescent="0.3">
      <c r="B43" s="474"/>
      <c r="C43" s="52" t="s">
        <v>32</v>
      </c>
      <c r="D43" s="57" t="s">
        <v>115</v>
      </c>
      <c r="E43" s="54" t="s">
        <v>31</v>
      </c>
      <c r="F43" s="55" t="s">
        <v>7</v>
      </c>
      <c r="G43" s="447"/>
      <c r="H43" s="443"/>
      <c r="I43" s="455"/>
      <c r="J43" s="462"/>
      <c r="K43" s="483"/>
      <c r="L43" s="452"/>
      <c r="M43" s="466"/>
      <c r="N43" s="466"/>
      <c r="O43" s="466"/>
      <c r="P43" s="76"/>
      <c r="Q43" s="76"/>
      <c r="R43" s="76"/>
      <c r="S43" s="76"/>
      <c r="T43" s="76"/>
      <c r="U43" s="133">
        <f>+IF($G$35=7,VLOOKUP(F43,appoggio!$A$2:$K$12,5,FALSE),IF($G$35=6,VLOOKUP(F43,appoggio!$A$2:$K$12,8,FALSE),IF($G$35=5,VLOOKUP(F43,appoggio!$A$2:$K$12,11,FALSE),0)))</f>
        <v>0</v>
      </c>
      <c r="V43" s="133">
        <f>+IF($G$35=7,VLOOKUP(F43,appoggio!$A$2:$K$12,4,FALSE),IF($G$35=6,VLOOKUP(F43,appoggio!$A$2:$K$12,7,FALSE),IF($G$35=5,VLOOKUP(F43,appoggio!$A$2:$K$12,10,FALSE),0)))</f>
        <v>0</v>
      </c>
      <c r="W43" s="134" t="str">
        <f t="shared" si="0"/>
        <v>resa mancante</v>
      </c>
      <c r="X43" s="134" t="str">
        <f t="shared" si="5"/>
        <v>resa mancante</v>
      </c>
      <c r="Y43" s="134" t="str">
        <f>+IFERROR(W43*'Istruzioni per la compilazione'!$B$3,"resa mancante")</f>
        <v>resa mancante</v>
      </c>
      <c r="Z43" s="127" t="str">
        <f t="shared" si="6"/>
        <v>resa mancante</v>
      </c>
      <c r="AA43" s="128" t="str">
        <f t="shared" si="7"/>
        <v>resa mancante</v>
      </c>
    </row>
    <row r="44" spans="2:27" x14ac:dyDescent="0.3">
      <c r="B44" s="474"/>
      <c r="C44" s="52" t="s">
        <v>32</v>
      </c>
      <c r="D44" s="57" t="s">
        <v>18</v>
      </c>
      <c r="E44" s="54" t="s">
        <v>31</v>
      </c>
      <c r="F44" s="55" t="s">
        <v>21</v>
      </c>
      <c r="G44" s="447"/>
      <c r="H44" s="443"/>
      <c r="I44" s="455"/>
      <c r="J44" s="462"/>
      <c r="K44" s="483"/>
      <c r="L44" s="452"/>
      <c r="M44" s="466"/>
      <c r="N44" s="466"/>
      <c r="O44" s="466"/>
      <c r="P44" s="76"/>
      <c r="Q44" s="76"/>
      <c r="R44" s="76"/>
      <c r="S44" s="76"/>
      <c r="T44" s="76"/>
      <c r="U44" s="133">
        <f>+IF($G$35=7,VLOOKUP(F44,appoggio!$A$2:$K$12,5,FALSE),IF($G$35=6,VLOOKUP(F44,appoggio!$A$2:$K$12,8,FALSE),IF($G$35=5,VLOOKUP(F44,appoggio!$A$2:$K$12,11,FALSE),0)))</f>
        <v>0</v>
      </c>
      <c r="V44" s="133">
        <f>+IF($G$35=7,VLOOKUP(F44,appoggio!$A$2:$K$12,4,FALSE),IF($G$35=6,VLOOKUP(F44,appoggio!$A$2:$K$12,7,FALSE),IF($G$35=5,VLOOKUP(F44,appoggio!$A$2:$K$12,10,FALSE),0)))</f>
        <v>0</v>
      </c>
      <c r="W44" s="134" t="str">
        <f t="shared" si="0"/>
        <v>resa mancante</v>
      </c>
      <c r="X44" s="134" t="str">
        <f t="shared" si="5"/>
        <v>resa mancante</v>
      </c>
      <c r="Y44" s="134" t="str">
        <f>+IFERROR(W44*'Istruzioni per la compilazione'!$B$3,"resa mancante")</f>
        <v>resa mancante</v>
      </c>
      <c r="Z44" s="127" t="str">
        <f t="shared" si="6"/>
        <v>resa mancante</v>
      </c>
      <c r="AA44" s="128" t="str">
        <f t="shared" si="7"/>
        <v>resa mancante</v>
      </c>
    </row>
    <row r="45" spans="2:27" x14ac:dyDescent="0.3">
      <c r="B45" s="474"/>
      <c r="C45" s="52" t="s">
        <v>32</v>
      </c>
      <c r="D45" s="57" t="s">
        <v>25</v>
      </c>
      <c r="E45" s="54" t="s">
        <v>31</v>
      </c>
      <c r="F45" s="55" t="s">
        <v>26</v>
      </c>
      <c r="G45" s="447"/>
      <c r="H45" s="443"/>
      <c r="I45" s="455"/>
      <c r="J45" s="462"/>
      <c r="K45" s="483"/>
      <c r="L45" s="452"/>
      <c r="M45" s="466"/>
      <c r="N45" s="466"/>
      <c r="O45" s="466"/>
      <c r="P45" s="76"/>
      <c r="Q45" s="76"/>
      <c r="R45" s="76"/>
      <c r="S45" s="76"/>
      <c r="T45" s="76"/>
      <c r="U45" s="133">
        <f>+IF($G$35=7,VLOOKUP(F45,appoggio!$A$2:$K$12,5,FALSE),IF($G$35=6,VLOOKUP(F45,appoggio!$A$2:$K$12,8,FALSE),IF($G$35=5,VLOOKUP(F45,appoggio!$A$2:$K$12,11,FALSE),0)))</f>
        <v>0</v>
      </c>
      <c r="V45" s="133">
        <f>+IF($G$35=7,VLOOKUP(F45,appoggio!$A$2:$K$12,4,FALSE),IF($G$35=6,VLOOKUP(F45,appoggio!$A$2:$K$12,7,FALSE),IF($G$35=5,VLOOKUP(F45,appoggio!$A$2:$K$12,10,FALSE),0)))</f>
        <v>0</v>
      </c>
      <c r="W45" s="134" t="str">
        <f t="shared" si="0"/>
        <v>resa mancante</v>
      </c>
      <c r="X45" s="134" t="str">
        <f t="shared" si="5"/>
        <v>resa mancante</v>
      </c>
      <c r="Y45" s="134" t="str">
        <f>+IFERROR(W45*'Istruzioni per la compilazione'!$B$3,"resa mancante")</f>
        <v>resa mancante</v>
      </c>
      <c r="Z45" s="127" t="str">
        <f t="shared" si="6"/>
        <v>resa mancante</v>
      </c>
      <c r="AA45" s="128" t="str">
        <f t="shared" si="7"/>
        <v>resa mancante</v>
      </c>
    </row>
    <row r="46" spans="2:27" x14ac:dyDescent="0.3">
      <c r="B46" s="474"/>
      <c r="C46" s="52" t="s">
        <v>32</v>
      </c>
      <c r="D46" s="57" t="s">
        <v>111</v>
      </c>
      <c r="E46" s="54" t="s">
        <v>31</v>
      </c>
      <c r="F46" s="55" t="s">
        <v>21</v>
      </c>
      <c r="G46" s="447"/>
      <c r="H46" s="443"/>
      <c r="I46" s="455"/>
      <c r="J46" s="462"/>
      <c r="K46" s="483"/>
      <c r="L46" s="452"/>
      <c r="M46" s="466"/>
      <c r="N46" s="466"/>
      <c r="O46" s="466"/>
      <c r="P46" s="76"/>
      <c r="Q46" s="76"/>
      <c r="R46" s="76"/>
      <c r="S46" s="76"/>
      <c r="T46" s="76"/>
      <c r="U46" s="133">
        <f>+IF($G$35=7,VLOOKUP(F46,appoggio!$A$2:$K$12,5,FALSE),IF($G$35=6,VLOOKUP(F46,appoggio!$A$2:$K$12,8,FALSE),IF($G$35=5,VLOOKUP(F46,appoggio!$A$2:$K$12,11,FALSE),0)))</f>
        <v>0</v>
      </c>
      <c r="V46" s="133">
        <f>+IF($G$35=7,VLOOKUP(F46,appoggio!$A$2:$K$12,4,FALSE),IF($G$35=6,VLOOKUP(F46,appoggio!$A$2:$K$12,7,FALSE),IF($G$35=5,VLOOKUP(F46,appoggio!$A$2:$K$12,10,FALSE),0)))</f>
        <v>0</v>
      </c>
      <c r="W46" s="134" t="str">
        <f t="shared" si="0"/>
        <v>resa mancante</v>
      </c>
      <c r="X46" s="134" t="str">
        <f t="shared" si="5"/>
        <v>resa mancante</v>
      </c>
      <c r="Y46" s="134" t="str">
        <f>+IFERROR(W46*'Istruzioni per la compilazione'!$B$3,"resa mancante")</f>
        <v>resa mancante</v>
      </c>
      <c r="Z46" s="127" t="str">
        <f t="shared" si="6"/>
        <v>resa mancante</v>
      </c>
      <c r="AA46" s="128" t="str">
        <f t="shared" si="7"/>
        <v>resa mancante</v>
      </c>
    </row>
    <row r="47" spans="2:27" x14ac:dyDescent="0.3">
      <c r="B47" s="474"/>
      <c r="C47" s="52" t="s">
        <v>32</v>
      </c>
      <c r="D47" s="57" t="s">
        <v>112</v>
      </c>
      <c r="E47" s="54" t="s">
        <v>31</v>
      </c>
      <c r="F47" s="55" t="s">
        <v>26</v>
      </c>
      <c r="G47" s="447"/>
      <c r="H47" s="443"/>
      <c r="I47" s="455"/>
      <c r="J47" s="462"/>
      <c r="K47" s="483"/>
      <c r="L47" s="452"/>
      <c r="M47" s="466"/>
      <c r="N47" s="466"/>
      <c r="O47" s="466"/>
      <c r="P47" s="76"/>
      <c r="Q47" s="76"/>
      <c r="R47" s="76"/>
      <c r="S47" s="76"/>
      <c r="T47" s="76"/>
      <c r="U47" s="133">
        <f>+IF($G$35=7,VLOOKUP(F47,appoggio!$A$2:$K$12,5,FALSE),IF($G$35=6,VLOOKUP(F47,appoggio!$A$2:$K$12,8,FALSE),IF($G$35=5,VLOOKUP(F47,appoggio!$A$2:$K$12,11,FALSE),0)))</f>
        <v>0</v>
      </c>
      <c r="V47" s="133">
        <f>+IF($G$35=7,VLOOKUP(F47,appoggio!$A$2:$K$12,4,FALSE),IF($G$35=6,VLOOKUP(F47,appoggio!$A$2:$K$12,7,FALSE),IF($G$35=5,VLOOKUP(F47,appoggio!$A$2:$K$12,10,FALSE),0)))</f>
        <v>0</v>
      </c>
      <c r="W47" s="134" t="str">
        <f t="shared" si="0"/>
        <v>resa mancante</v>
      </c>
      <c r="X47" s="134" t="str">
        <f t="shared" si="5"/>
        <v>resa mancante</v>
      </c>
      <c r="Y47" s="134" t="str">
        <f>+IFERROR(W47*'Istruzioni per la compilazione'!$B$3,"resa mancante")</f>
        <v>resa mancante</v>
      </c>
      <c r="Z47" s="127" t="str">
        <f t="shared" si="2"/>
        <v>resa mancante</v>
      </c>
      <c r="AA47" s="128" t="str">
        <f t="shared" si="3"/>
        <v>resa mancante</v>
      </c>
    </row>
    <row r="48" spans="2:27" ht="42.9" x14ac:dyDescent="0.3">
      <c r="B48" s="474"/>
      <c r="C48" s="52" t="s">
        <v>32</v>
      </c>
      <c r="D48" s="57" t="s">
        <v>517</v>
      </c>
      <c r="E48" s="54" t="s">
        <v>31</v>
      </c>
      <c r="F48" s="55" t="s">
        <v>79</v>
      </c>
      <c r="G48" s="447"/>
      <c r="H48" s="443"/>
      <c r="I48" s="455"/>
      <c r="J48" s="462"/>
      <c r="K48" s="483"/>
      <c r="L48" s="452"/>
      <c r="M48" s="466"/>
      <c r="N48" s="466"/>
      <c r="O48" s="466"/>
      <c r="P48" s="76"/>
      <c r="Q48" s="76"/>
      <c r="R48" s="76"/>
      <c r="S48" s="76"/>
      <c r="T48" s="76"/>
      <c r="U48" s="133">
        <f>+IF($G$35=7,VLOOKUP(F48,appoggio!$A$2:$K$12,5,FALSE),IF($G$35=6,VLOOKUP(F48,appoggio!$A$2:$K$12,8,FALSE),IF($G$35=5,VLOOKUP(F48,appoggio!$A$2:$K$12,11,FALSE),0)))</f>
        <v>0</v>
      </c>
      <c r="V48" s="133">
        <f>+IF($G$35=7,VLOOKUP(F48,appoggio!$A$2:$K$12,4,FALSE),IF($G$35=6,VLOOKUP(F48,appoggio!$A$2:$K$12,7,FALSE),IF($G$35=5,VLOOKUP(F48,appoggio!$A$2:$K$12,10,FALSE),0)))</f>
        <v>0</v>
      </c>
      <c r="W48" s="134" t="str">
        <f t="shared" si="0"/>
        <v>resa mancante</v>
      </c>
      <c r="X48" s="134" t="str">
        <f t="shared" si="5"/>
        <v>resa mancante</v>
      </c>
      <c r="Y48" s="134" t="str">
        <f>+IFERROR(W48*'Istruzioni per la compilazione'!$B$3,"resa mancante")</f>
        <v>resa mancante</v>
      </c>
      <c r="Z48" s="127" t="str">
        <f t="shared" si="2"/>
        <v>resa mancante</v>
      </c>
      <c r="AA48" s="128" t="str">
        <f t="shared" si="3"/>
        <v>resa mancante</v>
      </c>
    </row>
    <row r="49" spans="2:27" ht="21.45" x14ac:dyDescent="0.3">
      <c r="B49" s="474"/>
      <c r="C49" s="52" t="s">
        <v>32</v>
      </c>
      <c r="D49" s="57" t="s">
        <v>113</v>
      </c>
      <c r="E49" s="54" t="s">
        <v>31</v>
      </c>
      <c r="F49" s="55" t="s">
        <v>79</v>
      </c>
      <c r="G49" s="447"/>
      <c r="H49" s="443"/>
      <c r="I49" s="455"/>
      <c r="J49" s="462"/>
      <c r="K49" s="483"/>
      <c r="L49" s="452"/>
      <c r="M49" s="466"/>
      <c r="N49" s="466"/>
      <c r="O49" s="466"/>
      <c r="P49" s="76"/>
      <c r="Q49" s="76"/>
      <c r="R49" s="76"/>
      <c r="S49" s="76"/>
      <c r="T49" s="76"/>
      <c r="U49" s="133">
        <f>+IF($G$35=7,VLOOKUP(F49,appoggio!$A$2:$K$12,5,FALSE),IF($G$35=6,VLOOKUP(F49,appoggio!$A$2:$K$12,8,FALSE),IF($G$35=5,VLOOKUP(F49,appoggio!$A$2:$K$12,11,FALSE),0)))</f>
        <v>0</v>
      </c>
      <c r="V49" s="133">
        <f>+IF($G$35=7,VLOOKUP(F49,appoggio!$A$2:$K$12,4,FALSE),IF($G$35=6,VLOOKUP(F49,appoggio!$A$2:$K$12,7,FALSE),IF($G$35=5,VLOOKUP(F49,appoggio!$A$2:$K$12,10,FALSE),0)))</f>
        <v>0</v>
      </c>
      <c r="W49" s="134" t="str">
        <f t="shared" si="0"/>
        <v>resa mancante</v>
      </c>
      <c r="X49" s="134" t="str">
        <f t="shared" si="5"/>
        <v>resa mancante</v>
      </c>
      <c r="Y49" s="134" t="str">
        <f>+IFERROR(W49*'Istruzioni per la compilazione'!$B$3,"resa mancante")</f>
        <v>resa mancante</v>
      </c>
      <c r="Z49" s="127" t="str">
        <f t="shared" si="2"/>
        <v>resa mancante</v>
      </c>
      <c r="AA49" s="128" t="str">
        <f t="shared" si="3"/>
        <v>resa mancante</v>
      </c>
    </row>
    <row r="50" spans="2:27" ht="21.9" thickBot="1" x14ac:dyDescent="0.35">
      <c r="B50" s="475"/>
      <c r="C50" s="66" t="s">
        <v>32</v>
      </c>
      <c r="D50" s="73" t="s">
        <v>516</v>
      </c>
      <c r="E50" s="68" t="s">
        <v>31</v>
      </c>
      <c r="F50" s="69" t="s">
        <v>81</v>
      </c>
      <c r="G50" s="448"/>
      <c r="H50" s="444"/>
      <c r="I50" s="456"/>
      <c r="J50" s="463"/>
      <c r="K50" s="483"/>
      <c r="L50" s="453"/>
      <c r="M50" s="467"/>
      <c r="N50" s="467"/>
      <c r="O50" s="467"/>
      <c r="P50" s="77"/>
      <c r="Q50" s="77"/>
      <c r="R50" s="77"/>
      <c r="S50" s="77"/>
      <c r="T50" s="77"/>
      <c r="U50" s="135">
        <f>+IF($G$35=7,VLOOKUP(F50,appoggio!$A$2:$K$12,5,FALSE),IF($G$35=6,VLOOKUP(F50,appoggio!$A$2:$K$12,8,FALSE),IF($G$35=5,VLOOKUP(F50,appoggio!$A$2:$K$12,11,FALSE),0)))</f>
        <v>0</v>
      </c>
      <c r="V50" s="135">
        <f>+IF($G$35=7,VLOOKUP(F50,appoggio!$A$2:$K$12,4,FALSE),IF($G$35=6,VLOOKUP(F50,appoggio!$A$2:$K$12,7,FALSE),IF($G$35=5,VLOOKUP(F50,appoggio!$A$2:$K$12,10,FALSE),0)))</f>
        <v>0</v>
      </c>
      <c r="W50" s="136" t="str">
        <f t="shared" si="0"/>
        <v>resa mancante</v>
      </c>
      <c r="X50" s="136" t="str">
        <f t="shared" si="5"/>
        <v>resa mancante</v>
      </c>
      <c r="Y50" s="136" t="str">
        <f>+IFERROR(W50*'Istruzioni per la compilazione'!$B$3,"resa mancante")</f>
        <v>resa mancante</v>
      </c>
      <c r="Z50" s="129" t="str">
        <f t="shared" si="2"/>
        <v>resa mancante</v>
      </c>
      <c r="AA50" s="130" t="str">
        <f t="shared" si="3"/>
        <v>resa mancante</v>
      </c>
    </row>
    <row r="51" spans="2:27" ht="21.45" x14ac:dyDescent="0.3">
      <c r="B51" s="473" t="s">
        <v>398</v>
      </c>
      <c r="C51" s="62" t="s">
        <v>32</v>
      </c>
      <c r="D51" s="72" t="s">
        <v>103</v>
      </c>
      <c r="E51" s="64" t="s">
        <v>31</v>
      </c>
      <c r="F51" s="65" t="s">
        <v>19</v>
      </c>
      <c r="G51" s="449"/>
      <c r="H51" s="445"/>
      <c r="I51" s="457">
        <f>IFERROR(H51/$H$64,0)</f>
        <v>0</v>
      </c>
      <c r="J51" s="464">
        <f>IFERROR(VLOOKUP(G51,appoggio!$B$15:$C$17,2,FALSE)*2.68,0)</f>
        <v>0</v>
      </c>
      <c r="K51" s="483"/>
      <c r="L51" s="451">
        <f>+J51*(1-$K$5)</f>
        <v>0</v>
      </c>
      <c r="M51" s="465">
        <f>+L51*H51</f>
        <v>0</v>
      </c>
      <c r="N51" s="465">
        <f>+M51*12</f>
        <v>0</v>
      </c>
      <c r="O51" s="465">
        <f>+M51*'Istruzioni per la compilazione'!B3</f>
        <v>0</v>
      </c>
      <c r="P51" s="78"/>
      <c r="Q51" s="78"/>
      <c r="R51" s="78"/>
      <c r="S51" s="78"/>
      <c r="T51" s="78"/>
      <c r="U51" s="131">
        <f>+IF($G$51=7,VLOOKUP(F51,appoggio!$A$2:$K$12,5,FALSE),IF($G$51=6,VLOOKUP(F51,appoggio!$A$2:$K$12,8,FALSE),IF($G$51=5,VLOOKUP(F51,appoggio!$A$2:$K$12,11,FALSE),0)))</f>
        <v>0</v>
      </c>
      <c r="V51" s="131">
        <f>+IF($G$51=7,VLOOKUP(F51,appoggio!$A$2:$K$12,4,FALSE),IF($G$51=6,VLOOKUP(F51,appoggio!$A$2:$K$12,7,FALSE),IF($G$51=5,VLOOKUP(F51,appoggio!$A$2:$K$12,10,FALSE),0)))</f>
        <v>0</v>
      </c>
      <c r="W51" s="132" t="str">
        <f t="shared" si="0"/>
        <v>resa mancante</v>
      </c>
      <c r="X51" s="132" t="str">
        <f>+IFERROR($H$51/P51*V51,"resa mancante")</f>
        <v>resa mancante</v>
      </c>
      <c r="Y51" s="132" t="str">
        <f>+IFERROR(W51*'Istruzioni per la compilazione'!$B$3,"resa mancante")</f>
        <v>resa mancante</v>
      </c>
      <c r="Z51" s="125" t="str">
        <f t="shared" si="2"/>
        <v>resa mancante</v>
      </c>
      <c r="AA51" s="126" t="str">
        <f t="shared" si="3"/>
        <v>resa mancante</v>
      </c>
    </row>
    <row r="52" spans="2:27" x14ac:dyDescent="0.3">
      <c r="B52" s="474"/>
      <c r="C52" s="52" t="s">
        <v>32</v>
      </c>
      <c r="D52" s="57" t="s">
        <v>6</v>
      </c>
      <c r="E52" s="54" t="s">
        <v>31</v>
      </c>
      <c r="F52" s="55" t="s">
        <v>19</v>
      </c>
      <c r="G52" s="447"/>
      <c r="H52" s="443"/>
      <c r="I52" s="455"/>
      <c r="J52" s="462"/>
      <c r="K52" s="483"/>
      <c r="L52" s="452"/>
      <c r="M52" s="466"/>
      <c r="N52" s="466"/>
      <c r="O52" s="466"/>
      <c r="P52" s="76"/>
      <c r="Q52" s="76"/>
      <c r="R52" s="76"/>
      <c r="S52" s="76"/>
      <c r="T52" s="76"/>
      <c r="U52" s="133">
        <f>+IF($G$51=7,VLOOKUP(F52,appoggio!$A$2:$K$12,5,FALSE),IF($G$51=6,VLOOKUP(F52,appoggio!$A$2:$K$12,8,FALSE),IF($G$51=5,VLOOKUP(F52,appoggio!$A$2:$K$12,11,FALSE),0)))</f>
        <v>0</v>
      </c>
      <c r="V52" s="133">
        <f>+IF($G$51=7,VLOOKUP(F52,appoggio!$A$2:$K$12,4,FALSE),IF($G$51=6,VLOOKUP(F52,appoggio!$A$2:$K$12,7,FALSE),IF($G$51=5,VLOOKUP(F52,appoggio!$A$2:$K$12,10,FALSE),0)))</f>
        <v>0</v>
      </c>
      <c r="W52" s="134" t="str">
        <f t="shared" si="0"/>
        <v>resa mancante</v>
      </c>
      <c r="X52" s="134" t="str">
        <f t="shared" ref="X52:X63" si="8">+IFERROR($H$51/P52*V52,"resa mancante")</f>
        <v>resa mancante</v>
      </c>
      <c r="Y52" s="134" t="str">
        <f>+IFERROR(W52*'Istruzioni per la compilazione'!$B$3,"resa mancante")</f>
        <v>resa mancante</v>
      </c>
      <c r="Z52" s="127" t="str">
        <f t="shared" si="2"/>
        <v>resa mancante</v>
      </c>
      <c r="AA52" s="128" t="str">
        <f t="shared" si="3"/>
        <v>resa mancante</v>
      </c>
    </row>
    <row r="53" spans="2:27" ht="21.45" x14ac:dyDescent="0.3">
      <c r="B53" s="474"/>
      <c r="C53" s="52" t="s">
        <v>32</v>
      </c>
      <c r="D53" s="57" t="s">
        <v>101</v>
      </c>
      <c r="E53" s="54" t="s">
        <v>31</v>
      </c>
      <c r="F53" s="55" t="s">
        <v>21</v>
      </c>
      <c r="G53" s="447"/>
      <c r="H53" s="443"/>
      <c r="I53" s="455"/>
      <c r="J53" s="462"/>
      <c r="K53" s="483"/>
      <c r="L53" s="452"/>
      <c r="M53" s="466"/>
      <c r="N53" s="466"/>
      <c r="O53" s="466"/>
      <c r="P53" s="76"/>
      <c r="Q53" s="76"/>
      <c r="R53" s="76"/>
      <c r="S53" s="76"/>
      <c r="T53" s="76"/>
      <c r="U53" s="133">
        <f>+IF($G$51=7,VLOOKUP(F53,appoggio!$A$2:$K$12,5,FALSE),IF($G$51=6,VLOOKUP(F53,appoggio!$A$2:$K$12,8,FALSE),IF($G$51=5,VLOOKUP(F53,appoggio!$A$2:$K$12,11,FALSE),0)))</f>
        <v>0</v>
      </c>
      <c r="V53" s="133">
        <f>+IF($G$51=7,VLOOKUP(F53,appoggio!$A$2:$K$12,4,FALSE),IF($G$51=6,VLOOKUP(F53,appoggio!$A$2:$K$12,7,FALSE),IF($G$51=5,VLOOKUP(F53,appoggio!$A$2:$K$12,10,FALSE),0)))</f>
        <v>0</v>
      </c>
      <c r="W53" s="134" t="str">
        <f t="shared" si="0"/>
        <v>resa mancante</v>
      </c>
      <c r="X53" s="134" t="str">
        <f t="shared" si="8"/>
        <v>resa mancante</v>
      </c>
      <c r="Y53" s="134" t="str">
        <f>+IFERROR(W53*'Istruzioni per la compilazione'!$B$3,"resa mancante")</f>
        <v>resa mancante</v>
      </c>
      <c r="Z53" s="127" t="str">
        <f t="shared" si="2"/>
        <v>resa mancante</v>
      </c>
      <c r="AA53" s="128" t="str">
        <f t="shared" si="3"/>
        <v>resa mancante</v>
      </c>
    </row>
    <row r="54" spans="2:27" x14ac:dyDescent="0.3">
      <c r="B54" s="474"/>
      <c r="C54" s="52" t="s">
        <v>32</v>
      </c>
      <c r="D54" s="57" t="s">
        <v>107</v>
      </c>
      <c r="E54" s="54" t="s">
        <v>31</v>
      </c>
      <c r="F54" s="55" t="s">
        <v>19</v>
      </c>
      <c r="G54" s="447"/>
      <c r="H54" s="443"/>
      <c r="I54" s="455"/>
      <c r="J54" s="462"/>
      <c r="K54" s="483"/>
      <c r="L54" s="452"/>
      <c r="M54" s="466"/>
      <c r="N54" s="466"/>
      <c r="O54" s="466"/>
      <c r="P54" s="76"/>
      <c r="Q54" s="76"/>
      <c r="R54" s="76"/>
      <c r="S54" s="76"/>
      <c r="T54" s="76"/>
      <c r="U54" s="133">
        <f>+IF($G$51=7,VLOOKUP(F54,appoggio!$A$2:$K$12,5,FALSE),IF($G$51=6,VLOOKUP(F54,appoggio!$A$2:$K$12,8,FALSE),IF($G$51=5,VLOOKUP(F54,appoggio!$A$2:$K$12,11,FALSE),0)))</f>
        <v>0</v>
      </c>
      <c r="V54" s="133">
        <f>+IF($G$51=7,VLOOKUP(F54,appoggio!$A$2:$K$12,4,FALSE),IF($G$51=6,VLOOKUP(F54,appoggio!$A$2:$K$12,7,FALSE),IF($G$51=5,VLOOKUP(F54,appoggio!$A$2:$K$12,10,FALSE),0)))</f>
        <v>0</v>
      </c>
      <c r="W54" s="134" t="str">
        <f t="shared" si="0"/>
        <v>resa mancante</v>
      </c>
      <c r="X54" s="134" t="str">
        <f t="shared" si="8"/>
        <v>resa mancante</v>
      </c>
      <c r="Y54" s="134" t="str">
        <f>+IFERROR(W54*'Istruzioni per la compilazione'!$B$3,"resa mancante")</f>
        <v>resa mancante</v>
      </c>
      <c r="Z54" s="127" t="str">
        <f t="shared" si="2"/>
        <v>resa mancante</v>
      </c>
      <c r="AA54" s="128" t="str">
        <f t="shared" si="3"/>
        <v>resa mancante</v>
      </c>
    </row>
    <row r="55" spans="2:27" x14ac:dyDescent="0.3">
      <c r="B55" s="474"/>
      <c r="C55" s="52" t="s">
        <v>32</v>
      </c>
      <c r="D55" s="57" t="s">
        <v>108</v>
      </c>
      <c r="E55" s="54" t="s">
        <v>31</v>
      </c>
      <c r="F55" s="55" t="s">
        <v>45</v>
      </c>
      <c r="G55" s="447"/>
      <c r="H55" s="443"/>
      <c r="I55" s="455"/>
      <c r="J55" s="462"/>
      <c r="K55" s="483"/>
      <c r="L55" s="452"/>
      <c r="M55" s="466"/>
      <c r="N55" s="466"/>
      <c r="O55" s="466"/>
      <c r="P55" s="76"/>
      <c r="Q55" s="76"/>
      <c r="R55" s="76"/>
      <c r="S55" s="76"/>
      <c r="T55" s="76"/>
      <c r="U55" s="133">
        <f>+IF($G$51=7,VLOOKUP(F55,appoggio!$A$2:$K$12,5,FALSE),IF($G$51=6,VLOOKUP(F55,appoggio!$A$2:$K$12,8,FALSE),IF($G$51=5,VLOOKUP(F55,appoggio!$A$2:$K$12,11,FALSE),0)))</f>
        <v>0</v>
      </c>
      <c r="V55" s="133">
        <f>+IF($G$51=7,VLOOKUP(F55,appoggio!$A$2:$K$12,4,FALSE),IF($G$51=6,VLOOKUP(F55,appoggio!$A$2:$K$12,7,FALSE),IF($G$51=5,VLOOKUP(F55,appoggio!$A$2:$K$12,10,FALSE),0)))</f>
        <v>0</v>
      </c>
      <c r="W55" s="134" t="str">
        <f t="shared" si="0"/>
        <v>resa mancante</v>
      </c>
      <c r="X55" s="134" t="str">
        <f t="shared" si="8"/>
        <v>resa mancante</v>
      </c>
      <c r="Y55" s="134" t="str">
        <f>+IFERROR(W55*'Istruzioni per la compilazione'!$B$3,"resa mancante")</f>
        <v>resa mancante</v>
      </c>
      <c r="Z55" s="127" t="str">
        <f t="shared" si="2"/>
        <v>resa mancante</v>
      </c>
      <c r="AA55" s="128" t="str">
        <f t="shared" si="3"/>
        <v>resa mancante</v>
      </c>
    </row>
    <row r="56" spans="2:27" ht="21.45" x14ac:dyDescent="0.3">
      <c r="B56" s="474"/>
      <c r="C56" s="52" t="s">
        <v>32</v>
      </c>
      <c r="D56" s="57" t="s">
        <v>110</v>
      </c>
      <c r="E56" s="54" t="s">
        <v>31</v>
      </c>
      <c r="F56" s="55" t="s">
        <v>45</v>
      </c>
      <c r="G56" s="447"/>
      <c r="H56" s="443"/>
      <c r="I56" s="455"/>
      <c r="J56" s="462"/>
      <c r="K56" s="483"/>
      <c r="L56" s="452"/>
      <c r="M56" s="466"/>
      <c r="N56" s="466"/>
      <c r="O56" s="466"/>
      <c r="P56" s="76"/>
      <c r="Q56" s="76"/>
      <c r="R56" s="76"/>
      <c r="S56" s="76"/>
      <c r="T56" s="76"/>
      <c r="U56" s="133">
        <f>+IF($G$51=7,VLOOKUP(F56,appoggio!$A$2:$K$12,5,FALSE),IF($G$51=6,VLOOKUP(F56,appoggio!$A$2:$K$12,8,FALSE),IF($G$51=5,VLOOKUP(F56,appoggio!$A$2:$K$12,11,FALSE),0)))</f>
        <v>0</v>
      </c>
      <c r="V56" s="133">
        <f>+IF($G$51=7,VLOOKUP(F56,appoggio!$A$2:$K$12,4,FALSE),IF($G$51=6,VLOOKUP(F56,appoggio!$A$2:$K$12,7,FALSE),IF($G$51=5,VLOOKUP(F56,appoggio!$A$2:$K$12,10,FALSE),0)))</f>
        <v>0</v>
      </c>
      <c r="W56" s="134" t="str">
        <f t="shared" si="0"/>
        <v>resa mancante</v>
      </c>
      <c r="X56" s="134" t="str">
        <f t="shared" si="8"/>
        <v>resa mancante</v>
      </c>
      <c r="Y56" s="134" t="str">
        <f>+IFERROR(W56*'Istruzioni per la compilazione'!$B$3,"resa mancante")</f>
        <v>resa mancante</v>
      </c>
      <c r="Z56" s="127" t="str">
        <f t="shared" si="2"/>
        <v>resa mancante</v>
      </c>
      <c r="AA56" s="128" t="str">
        <f t="shared" si="3"/>
        <v>resa mancante</v>
      </c>
    </row>
    <row r="57" spans="2:27" x14ac:dyDescent="0.3">
      <c r="B57" s="474"/>
      <c r="C57" s="52" t="s">
        <v>32</v>
      </c>
      <c r="D57" s="57" t="s">
        <v>18</v>
      </c>
      <c r="E57" s="54" t="s">
        <v>31</v>
      </c>
      <c r="F57" s="55" t="s">
        <v>26</v>
      </c>
      <c r="G57" s="447"/>
      <c r="H57" s="443"/>
      <c r="I57" s="455"/>
      <c r="J57" s="462"/>
      <c r="K57" s="483"/>
      <c r="L57" s="452"/>
      <c r="M57" s="466"/>
      <c r="N57" s="466"/>
      <c r="O57" s="466"/>
      <c r="P57" s="76"/>
      <c r="Q57" s="76"/>
      <c r="R57" s="76"/>
      <c r="S57" s="76"/>
      <c r="T57" s="76"/>
      <c r="U57" s="133">
        <f>+IF($G$51=7,VLOOKUP(F57,appoggio!$A$2:$K$12,5,FALSE),IF($G$51=6,VLOOKUP(F57,appoggio!$A$2:$K$12,8,FALSE),IF($G$51=5,VLOOKUP(F57,appoggio!$A$2:$K$12,11,FALSE),0)))</f>
        <v>0</v>
      </c>
      <c r="V57" s="133">
        <f>+IF($G$51=7,VLOOKUP(F57,appoggio!$A$2:$K$12,4,FALSE),IF($G$51=6,VLOOKUP(F57,appoggio!$A$2:$K$12,7,FALSE),IF($G$51=5,VLOOKUP(F57,appoggio!$A$2:$K$12,10,FALSE),0)))</f>
        <v>0</v>
      </c>
      <c r="W57" s="134" t="str">
        <f t="shared" si="0"/>
        <v>resa mancante</v>
      </c>
      <c r="X57" s="134" t="str">
        <f t="shared" si="8"/>
        <v>resa mancante</v>
      </c>
      <c r="Y57" s="134" t="str">
        <f>+IFERROR(W57*'Istruzioni per la compilazione'!$B$3,"resa mancante")</f>
        <v>resa mancante</v>
      </c>
      <c r="Z57" s="127" t="str">
        <f t="shared" si="2"/>
        <v>resa mancante</v>
      </c>
      <c r="AA57" s="128" t="str">
        <f t="shared" si="3"/>
        <v>resa mancante</v>
      </c>
    </row>
    <row r="58" spans="2:27" x14ac:dyDescent="0.3">
      <c r="B58" s="474"/>
      <c r="C58" s="52" t="s">
        <v>32</v>
      </c>
      <c r="D58" s="57" t="s">
        <v>25</v>
      </c>
      <c r="E58" s="54" t="s">
        <v>31</v>
      </c>
      <c r="F58" s="55" t="s">
        <v>27</v>
      </c>
      <c r="G58" s="447"/>
      <c r="H58" s="443"/>
      <c r="I58" s="455"/>
      <c r="J58" s="462"/>
      <c r="K58" s="483"/>
      <c r="L58" s="452"/>
      <c r="M58" s="466"/>
      <c r="N58" s="466"/>
      <c r="O58" s="466"/>
      <c r="P58" s="76"/>
      <c r="Q58" s="76"/>
      <c r="R58" s="76"/>
      <c r="S58" s="76"/>
      <c r="T58" s="76"/>
      <c r="U58" s="133">
        <f>+IF($G$51=7,VLOOKUP(F58,appoggio!$A$2:$K$12,5,FALSE),IF($G$51=6,VLOOKUP(F58,appoggio!$A$2:$K$12,8,FALSE),IF($G$51=5,VLOOKUP(F58,appoggio!$A$2:$K$12,11,FALSE),0)))</f>
        <v>0</v>
      </c>
      <c r="V58" s="133">
        <f>+IF($G$51=7,VLOOKUP(F58,appoggio!$A$2:$K$12,4,FALSE),IF($G$51=6,VLOOKUP(F58,appoggio!$A$2:$K$12,7,FALSE),IF($G$51=5,VLOOKUP(F58,appoggio!$A$2:$K$12,10,FALSE),0)))</f>
        <v>0</v>
      </c>
      <c r="W58" s="134" t="str">
        <f t="shared" si="0"/>
        <v>resa mancante</v>
      </c>
      <c r="X58" s="134" t="str">
        <f t="shared" si="8"/>
        <v>resa mancante</v>
      </c>
      <c r="Y58" s="134" t="str">
        <f>+IFERROR(W58*'Istruzioni per la compilazione'!$B$3,"resa mancante")</f>
        <v>resa mancante</v>
      </c>
      <c r="Z58" s="127" t="str">
        <f t="shared" si="2"/>
        <v>resa mancante</v>
      </c>
      <c r="AA58" s="128" t="str">
        <f t="shared" si="3"/>
        <v>resa mancante</v>
      </c>
    </row>
    <row r="59" spans="2:27" x14ac:dyDescent="0.3">
      <c r="B59" s="474"/>
      <c r="C59" s="52" t="s">
        <v>32</v>
      </c>
      <c r="D59" s="57" t="s">
        <v>111</v>
      </c>
      <c r="E59" s="54" t="s">
        <v>31</v>
      </c>
      <c r="F59" s="55" t="s">
        <v>39</v>
      </c>
      <c r="G59" s="447"/>
      <c r="H59" s="443"/>
      <c r="I59" s="455"/>
      <c r="J59" s="462"/>
      <c r="K59" s="483"/>
      <c r="L59" s="452"/>
      <c r="M59" s="466"/>
      <c r="N59" s="466"/>
      <c r="O59" s="466"/>
      <c r="P59" s="76"/>
      <c r="Q59" s="76"/>
      <c r="R59" s="76"/>
      <c r="S59" s="76"/>
      <c r="T59" s="76"/>
      <c r="U59" s="133">
        <f>+IF($G$51=7,VLOOKUP(F59,appoggio!$A$2:$K$12,5,FALSE),IF($G$51=6,VLOOKUP(F59,appoggio!$A$2:$K$12,8,FALSE),IF($G$51=5,VLOOKUP(F59,appoggio!$A$2:$K$12,11,FALSE),0)))</f>
        <v>0</v>
      </c>
      <c r="V59" s="133">
        <f>+IF($G$51=7,VLOOKUP(F59,appoggio!$A$2:$K$12,4,FALSE),IF($G$51=6,VLOOKUP(F59,appoggio!$A$2:$K$12,7,FALSE),IF($G$51=5,VLOOKUP(F59,appoggio!$A$2:$K$12,10,FALSE),0)))</f>
        <v>0</v>
      </c>
      <c r="W59" s="134" t="str">
        <f t="shared" si="0"/>
        <v>resa mancante</v>
      </c>
      <c r="X59" s="134" t="str">
        <f t="shared" si="8"/>
        <v>resa mancante</v>
      </c>
      <c r="Y59" s="134" t="str">
        <f>+IFERROR(W59*'Istruzioni per la compilazione'!$B$3,"resa mancante")</f>
        <v>resa mancante</v>
      </c>
      <c r="Z59" s="127" t="str">
        <f t="shared" si="2"/>
        <v>resa mancante</v>
      </c>
      <c r="AA59" s="128" t="str">
        <f t="shared" si="3"/>
        <v>resa mancante</v>
      </c>
    </row>
    <row r="60" spans="2:27" x14ac:dyDescent="0.3">
      <c r="B60" s="474"/>
      <c r="C60" s="52" t="s">
        <v>32</v>
      </c>
      <c r="D60" s="57" t="s">
        <v>112</v>
      </c>
      <c r="E60" s="54" t="s">
        <v>31</v>
      </c>
      <c r="F60" s="55" t="s">
        <v>79</v>
      </c>
      <c r="G60" s="447"/>
      <c r="H60" s="443"/>
      <c r="I60" s="455"/>
      <c r="J60" s="462"/>
      <c r="K60" s="483"/>
      <c r="L60" s="452"/>
      <c r="M60" s="466"/>
      <c r="N60" s="466"/>
      <c r="O60" s="466"/>
      <c r="P60" s="76"/>
      <c r="Q60" s="76"/>
      <c r="R60" s="76"/>
      <c r="S60" s="76"/>
      <c r="T60" s="76"/>
      <c r="U60" s="133">
        <f>+IF($G$51=7,VLOOKUP(F60,appoggio!$A$2:$K$12,5,FALSE),IF($G$51=6,VLOOKUP(F60,appoggio!$A$2:$K$12,8,FALSE),IF($G$51=5,VLOOKUP(F60,appoggio!$A$2:$K$12,11,FALSE),0)))</f>
        <v>0</v>
      </c>
      <c r="V60" s="133">
        <f>+IF($G$51=7,VLOOKUP(F60,appoggio!$A$2:$K$12,4,FALSE),IF($G$51=6,VLOOKUP(F60,appoggio!$A$2:$K$12,7,FALSE),IF($G$51=5,VLOOKUP(F60,appoggio!$A$2:$K$12,10,FALSE),0)))</f>
        <v>0</v>
      </c>
      <c r="W60" s="134" t="str">
        <f t="shared" si="0"/>
        <v>resa mancante</v>
      </c>
      <c r="X60" s="134" t="str">
        <f t="shared" si="8"/>
        <v>resa mancante</v>
      </c>
      <c r="Y60" s="134" t="str">
        <f>+IFERROR(W60*'Istruzioni per la compilazione'!$B$3,"resa mancante")</f>
        <v>resa mancante</v>
      </c>
      <c r="Z60" s="127" t="str">
        <f t="shared" si="2"/>
        <v>resa mancante</v>
      </c>
      <c r="AA60" s="128" t="str">
        <f t="shared" si="3"/>
        <v>resa mancante</v>
      </c>
    </row>
    <row r="61" spans="2:27" ht="42.9" x14ac:dyDescent="0.3">
      <c r="B61" s="474"/>
      <c r="C61" s="52" t="s">
        <v>32</v>
      </c>
      <c r="D61" s="57" t="s">
        <v>517</v>
      </c>
      <c r="E61" s="54" t="s">
        <v>31</v>
      </c>
      <c r="F61" s="55" t="s">
        <v>79</v>
      </c>
      <c r="G61" s="447"/>
      <c r="H61" s="443"/>
      <c r="I61" s="455"/>
      <c r="J61" s="462"/>
      <c r="K61" s="483"/>
      <c r="L61" s="452"/>
      <c r="M61" s="466"/>
      <c r="N61" s="466"/>
      <c r="O61" s="466"/>
      <c r="P61" s="76"/>
      <c r="Q61" s="76"/>
      <c r="R61" s="76"/>
      <c r="S61" s="76"/>
      <c r="T61" s="76"/>
      <c r="U61" s="133">
        <f>+IF($G$51=7,VLOOKUP(F61,appoggio!$A$2:$K$12,5,FALSE),IF($G$51=6,VLOOKUP(F61,appoggio!$A$2:$K$12,8,FALSE),IF($G$51=5,VLOOKUP(F61,appoggio!$A$2:$K$12,11,FALSE),0)))</f>
        <v>0</v>
      </c>
      <c r="V61" s="133">
        <f>+IF($G$51=7,VLOOKUP(F61,appoggio!$A$2:$K$12,4,FALSE),IF($G$51=6,VLOOKUP(F61,appoggio!$A$2:$K$12,7,FALSE),IF($G$51=5,VLOOKUP(F61,appoggio!$A$2:$K$12,10,FALSE),0)))</f>
        <v>0</v>
      </c>
      <c r="W61" s="134" t="str">
        <f t="shared" si="0"/>
        <v>resa mancante</v>
      </c>
      <c r="X61" s="134" t="str">
        <f t="shared" si="8"/>
        <v>resa mancante</v>
      </c>
      <c r="Y61" s="134" t="str">
        <f>+IFERROR(W61*'Istruzioni per la compilazione'!$B$3,"resa mancante")</f>
        <v>resa mancante</v>
      </c>
      <c r="Z61" s="127" t="str">
        <f t="shared" si="2"/>
        <v>resa mancante</v>
      </c>
      <c r="AA61" s="128" t="str">
        <f t="shared" si="3"/>
        <v>resa mancante</v>
      </c>
    </row>
    <row r="62" spans="2:27" ht="21.45" x14ac:dyDescent="0.3">
      <c r="B62" s="474"/>
      <c r="C62" s="52" t="s">
        <v>32</v>
      </c>
      <c r="D62" s="57" t="s">
        <v>113</v>
      </c>
      <c r="E62" s="54" t="s">
        <v>31</v>
      </c>
      <c r="F62" s="55" t="s">
        <v>79</v>
      </c>
      <c r="G62" s="447"/>
      <c r="H62" s="443"/>
      <c r="I62" s="455"/>
      <c r="J62" s="462"/>
      <c r="K62" s="483"/>
      <c r="L62" s="452"/>
      <c r="M62" s="466"/>
      <c r="N62" s="466"/>
      <c r="O62" s="466"/>
      <c r="P62" s="76"/>
      <c r="Q62" s="76"/>
      <c r="R62" s="76"/>
      <c r="S62" s="76"/>
      <c r="T62" s="76"/>
      <c r="U62" s="133">
        <f>+IF($G$51=7,VLOOKUP(F62,appoggio!$A$2:$K$12,5,FALSE),IF($G$51=6,VLOOKUP(F62,appoggio!$A$2:$K$12,8,FALSE),IF($G$51=5,VLOOKUP(F62,appoggio!$A$2:$K$12,11,FALSE),0)))</f>
        <v>0</v>
      </c>
      <c r="V62" s="133">
        <f>+IF($G$51=7,VLOOKUP(F62,appoggio!$A$2:$K$12,4,FALSE),IF($G$51=6,VLOOKUP(F62,appoggio!$A$2:$K$12,7,FALSE),IF($G$51=5,VLOOKUP(F62,appoggio!$A$2:$K$12,10,FALSE),0)))</f>
        <v>0</v>
      </c>
      <c r="W62" s="134" t="str">
        <f t="shared" si="0"/>
        <v>resa mancante</v>
      </c>
      <c r="X62" s="134" t="str">
        <f t="shared" si="8"/>
        <v>resa mancante</v>
      </c>
      <c r="Y62" s="134" t="str">
        <f>+IFERROR(W62*'Istruzioni per la compilazione'!$B$3,"resa mancante")</f>
        <v>resa mancante</v>
      </c>
      <c r="Z62" s="127" t="str">
        <f t="shared" si="2"/>
        <v>resa mancante</v>
      </c>
      <c r="AA62" s="128" t="str">
        <f t="shared" si="3"/>
        <v>resa mancante</v>
      </c>
    </row>
    <row r="63" spans="2:27" ht="21.9" thickBot="1" x14ac:dyDescent="0.35">
      <c r="B63" s="475"/>
      <c r="C63" s="66" t="s">
        <v>32</v>
      </c>
      <c r="D63" s="73" t="s">
        <v>516</v>
      </c>
      <c r="E63" s="68" t="s">
        <v>31</v>
      </c>
      <c r="F63" s="69" t="s">
        <v>81</v>
      </c>
      <c r="G63" s="448"/>
      <c r="H63" s="444"/>
      <c r="I63" s="456"/>
      <c r="J63" s="463"/>
      <c r="K63" s="484"/>
      <c r="L63" s="453"/>
      <c r="M63" s="467"/>
      <c r="N63" s="467"/>
      <c r="O63" s="467"/>
      <c r="P63" s="77"/>
      <c r="Q63" s="77"/>
      <c r="R63" s="77"/>
      <c r="S63" s="77"/>
      <c r="T63" s="77"/>
      <c r="U63" s="135">
        <f>+IF($G$51=7,VLOOKUP(F63,appoggio!$A$2:$K$12,5,FALSE),IF($G$51=6,VLOOKUP(F63,appoggio!$A$2:$K$12,8,FALSE),IF($G$51=5,VLOOKUP(F63,appoggio!$A$2:$K$12,11,FALSE),0)))</f>
        <v>0</v>
      </c>
      <c r="V63" s="135">
        <f>+IF($G$51=7,VLOOKUP(F63,appoggio!$A$2:$K$12,4,FALSE),IF($G$51=6,VLOOKUP(F63,appoggio!$A$2:$K$12,7,FALSE),IF($G$51=5,VLOOKUP(F63,appoggio!$A$2:$K$12,10,FALSE),0)))</f>
        <v>0</v>
      </c>
      <c r="W63" s="136" t="str">
        <f t="shared" si="0"/>
        <v>resa mancante</v>
      </c>
      <c r="X63" s="136" t="str">
        <f t="shared" si="8"/>
        <v>resa mancante</v>
      </c>
      <c r="Y63" s="136" t="str">
        <f>+IFERROR(W63*'Istruzioni per la compilazione'!$B$3,"resa mancante")</f>
        <v>resa mancante</v>
      </c>
      <c r="Z63" s="129" t="str">
        <f t="shared" si="2"/>
        <v>resa mancante</v>
      </c>
      <c r="AA63" s="130" t="str">
        <f t="shared" si="3"/>
        <v>resa mancante</v>
      </c>
    </row>
    <row r="64" spans="2:27" ht="11.15" thickBot="1" x14ac:dyDescent="0.35">
      <c r="H64" s="82">
        <f>SUM(H5:H63)</f>
        <v>0</v>
      </c>
      <c r="M64" s="96">
        <f>SUM(M5:M63)</f>
        <v>0</v>
      </c>
      <c r="N64" s="97">
        <f>SUM(N5:N63)</f>
        <v>0</v>
      </c>
      <c r="O64" s="98">
        <f>SUM(O5:O63)</f>
        <v>0</v>
      </c>
      <c r="V64" s="325"/>
      <c r="W64" s="145">
        <f>SUM($W$5:$W$63)</f>
        <v>0</v>
      </c>
      <c r="X64" s="146">
        <f>SUM($X$5:$X$63)</f>
        <v>0</v>
      </c>
      <c r="Y64" s="146">
        <f>SUM($Y$5:$Y$63)</f>
        <v>0</v>
      </c>
      <c r="Z64" s="147">
        <f>SUM($Z$5:$Z$63)</f>
        <v>0</v>
      </c>
      <c r="AA64" s="148">
        <f>SUM($AA$5:$AA$63)</f>
        <v>0</v>
      </c>
    </row>
    <row r="65" spans="13:27" ht="11.15" thickBot="1" x14ac:dyDescent="0.35">
      <c r="M65" s="6"/>
      <c r="V65" s="325"/>
      <c r="W65" s="471" t="s">
        <v>89</v>
      </c>
      <c r="X65" s="472"/>
      <c r="Y65" s="472"/>
      <c r="Z65" s="472"/>
      <c r="AA65" s="95">
        <f>IFERROR(AA64/O64,0)</f>
        <v>0</v>
      </c>
    </row>
    <row r="66" spans="13:27" x14ac:dyDescent="0.3">
      <c r="M66" s="6"/>
    </row>
    <row r="67" spans="13:27" x14ac:dyDescent="0.3">
      <c r="M67" s="6"/>
    </row>
    <row r="68" spans="13:27" x14ac:dyDescent="0.3">
      <c r="M68" s="6"/>
    </row>
    <row r="69" spans="13:27" x14ac:dyDescent="0.3">
      <c r="M69" s="6"/>
    </row>
    <row r="70" spans="13:27" x14ac:dyDescent="0.3">
      <c r="M70" s="6"/>
    </row>
    <row r="71" spans="13:27" x14ac:dyDescent="0.3">
      <c r="M71" s="6"/>
    </row>
    <row r="72" spans="13:27" x14ac:dyDescent="0.3">
      <c r="M72" s="6"/>
    </row>
    <row r="73" spans="13:27" x14ac:dyDescent="0.3">
      <c r="M73" s="6"/>
    </row>
    <row r="74" spans="13:27" x14ac:dyDescent="0.3">
      <c r="M74" s="6"/>
    </row>
    <row r="75" spans="13:27" x14ac:dyDescent="0.3">
      <c r="M75" s="6"/>
    </row>
    <row r="76" spans="13:27" x14ac:dyDescent="0.3">
      <c r="M76" s="6"/>
    </row>
    <row r="77" spans="13:27" x14ac:dyDescent="0.3">
      <c r="M77" s="6"/>
    </row>
    <row r="78" spans="13:27" x14ac:dyDescent="0.3">
      <c r="M78" s="6"/>
    </row>
    <row r="79" spans="13:27" x14ac:dyDescent="0.3">
      <c r="M79" s="6"/>
    </row>
    <row r="80" spans="13:27" x14ac:dyDescent="0.3">
      <c r="M80" s="6"/>
    </row>
    <row r="81" spans="13:13" x14ac:dyDescent="0.3">
      <c r="M81" s="6"/>
    </row>
    <row r="82" spans="13:13" x14ac:dyDescent="0.3">
      <c r="M82" s="6"/>
    </row>
    <row r="83" spans="13:13" x14ac:dyDescent="0.3">
      <c r="M83" s="6"/>
    </row>
  </sheetData>
  <mergeCells count="38">
    <mergeCell ref="J21:J34"/>
    <mergeCell ref="L21:L34"/>
    <mergeCell ref="L35:L50"/>
    <mergeCell ref="W65:Z65"/>
    <mergeCell ref="L5:L20"/>
    <mergeCell ref="L51:L63"/>
    <mergeCell ref="M51:M63"/>
    <mergeCell ref="N51:N63"/>
    <mergeCell ref="O51:O63"/>
    <mergeCell ref="O21:O34"/>
    <mergeCell ref="M35:M50"/>
    <mergeCell ref="N35:N50"/>
    <mergeCell ref="O35:O50"/>
    <mergeCell ref="M5:M20"/>
    <mergeCell ref="N5:N20"/>
    <mergeCell ref="O5:O20"/>
    <mergeCell ref="M21:M34"/>
    <mergeCell ref="B5:B20"/>
    <mergeCell ref="N21:N34"/>
    <mergeCell ref="I5:I20"/>
    <mergeCell ref="B35:B50"/>
    <mergeCell ref="H35:H50"/>
    <mergeCell ref="I35:I50"/>
    <mergeCell ref="J35:J50"/>
    <mergeCell ref="J5:J20"/>
    <mergeCell ref="K5:K63"/>
    <mergeCell ref="B51:B63"/>
    <mergeCell ref="H51:H63"/>
    <mergeCell ref="I51:I63"/>
    <mergeCell ref="J51:J63"/>
    <mergeCell ref="B21:B34"/>
    <mergeCell ref="H21:H34"/>
    <mergeCell ref="I21:I34"/>
    <mergeCell ref="H5:H20"/>
    <mergeCell ref="G5:G20"/>
    <mergeCell ref="G51:G63"/>
    <mergeCell ref="G21:G34"/>
    <mergeCell ref="G35:G5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A28"/>
  <sheetViews>
    <sheetView showGridLines="0" zoomScaleNormal="100" workbookViewId="0">
      <selection activeCell="D19" sqref="D19"/>
    </sheetView>
  </sheetViews>
  <sheetFormatPr defaultColWidth="8.921875" defaultRowHeight="10.75" x14ac:dyDescent="0.3"/>
  <cols>
    <col min="1" max="1" width="1.4609375" style="11" customWidth="1"/>
    <col min="2" max="2" width="26.3828125" style="11" customWidth="1"/>
    <col min="3" max="3" width="8.921875" style="11"/>
    <col min="4" max="4" width="78" style="12" customWidth="1"/>
    <col min="5" max="5" width="17.3828125" style="17" customWidth="1"/>
    <col min="6" max="6" width="17.3828125" style="11" customWidth="1"/>
    <col min="7" max="7" width="20" style="11" customWidth="1"/>
    <col min="8" max="8" width="17.3828125" style="11" customWidth="1"/>
    <col min="9" max="9" width="19.07421875" style="11" customWidth="1"/>
    <col min="10" max="27" width="17.3828125" style="11" customWidth="1"/>
    <col min="28" max="16384" width="8.921875" style="11"/>
  </cols>
  <sheetData>
    <row r="2" spans="2:27" ht="34.75" customHeight="1" x14ac:dyDescent="0.3">
      <c r="B2" s="18" t="s">
        <v>0</v>
      </c>
      <c r="C2" s="103">
        <f>+'Istruzioni per la compilazione'!B2</f>
        <v>0</v>
      </c>
    </row>
    <row r="3" spans="2:27" ht="31.3" customHeight="1" thickBot="1" x14ac:dyDescent="0.35">
      <c r="B3" s="402" t="s">
        <v>540</v>
      </c>
    </row>
    <row r="4" spans="2:27" ht="67.3" customHeight="1" x14ac:dyDescent="0.3">
      <c r="B4" s="309" t="s">
        <v>393</v>
      </c>
      <c r="C4" s="310" t="s">
        <v>28</v>
      </c>
      <c r="D4" s="310" t="s">
        <v>29</v>
      </c>
      <c r="E4" s="310" t="s">
        <v>30</v>
      </c>
      <c r="F4" s="310" t="s">
        <v>5</v>
      </c>
      <c r="G4" s="310" t="s">
        <v>200</v>
      </c>
      <c r="H4" s="310" t="s">
        <v>91</v>
      </c>
      <c r="I4" s="310" t="s">
        <v>267</v>
      </c>
      <c r="J4" s="310" t="s">
        <v>90</v>
      </c>
      <c r="K4" s="310" t="s">
        <v>53</v>
      </c>
      <c r="L4" s="310" t="s">
        <v>54</v>
      </c>
      <c r="M4" s="310" t="s">
        <v>55</v>
      </c>
      <c r="N4" s="310" t="s">
        <v>56</v>
      </c>
      <c r="O4" s="310" t="s">
        <v>57</v>
      </c>
      <c r="P4" s="310" t="s">
        <v>60</v>
      </c>
      <c r="Q4" s="310" t="s">
        <v>58</v>
      </c>
      <c r="R4" s="310" t="s">
        <v>455</v>
      </c>
      <c r="S4" s="310" t="s">
        <v>456</v>
      </c>
      <c r="T4" s="310" t="s">
        <v>59</v>
      </c>
      <c r="U4" s="310" t="s">
        <v>61</v>
      </c>
      <c r="V4" s="310" t="s">
        <v>62</v>
      </c>
      <c r="W4" s="310" t="s">
        <v>83</v>
      </c>
      <c r="X4" s="310" t="s">
        <v>84</v>
      </c>
      <c r="Y4" s="310" t="s">
        <v>85</v>
      </c>
      <c r="Z4" s="310" t="s">
        <v>86</v>
      </c>
      <c r="AA4" s="311" t="s">
        <v>87</v>
      </c>
    </row>
    <row r="5" spans="2:27" ht="41.05" customHeight="1" x14ac:dyDescent="0.3">
      <c r="B5" s="474" t="s">
        <v>394</v>
      </c>
      <c r="C5" s="52" t="s">
        <v>32</v>
      </c>
      <c r="D5" s="53" t="s">
        <v>444</v>
      </c>
      <c r="E5" s="54" t="s">
        <v>31</v>
      </c>
      <c r="F5" s="55" t="s">
        <v>19</v>
      </c>
      <c r="G5" s="494"/>
      <c r="H5" s="443"/>
      <c r="I5" s="488">
        <f>IFERROR(H5/$H$9,0)</f>
        <v>0</v>
      </c>
      <c r="J5" s="466">
        <f>+IFERROR(VLOOKUP(G5,appoggio!$B$15:$C$17,2,FALSE)*0.68,0)</f>
        <v>0</v>
      </c>
      <c r="K5" s="490">
        <v>0</v>
      </c>
      <c r="L5" s="466">
        <f>+J5*(1-$K$5)</f>
        <v>0</v>
      </c>
      <c r="M5" s="466">
        <f>+L5*H5</f>
        <v>0</v>
      </c>
      <c r="N5" s="466">
        <f>+M5*12</f>
        <v>0</v>
      </c>
      <c r="O5" s="466">
        <f>+M5*'Istruzioni per la compilazione'!B3</f>
        <v>0</v>
      </c>
      <c r="P5" s="160"/>
      <c r="Q5" s="160"/>
      <c r="R5" s="160"/>
      <c r="S5" s="160"/>
      <c r="T5" s="160"/>
      <c r="U5" s="56">
        <f>+IF($G$5=7,VLOOKUP(F5,appoggio!$A$2:$K$12,5,FALSE),IF($G$5=6,VLOOKUP(F5,appoggio!$A$2:$K$12,8,FALSE),IF($G$5=5,VLOOKUP(F5,appoggio!$A$2:$K$12,11,FALSE),0)))</f>
        <v>0</v>
      </c>
      <c r="V5" s="56">
        <f>+IF($G$5=7,VLOOKUP(F5,appoggio!$A$2:$K$12,4,FALSE),IF($G$5=6,VLOOKUP(F5,appoggio!$A$2:$K$12,7,FALSE),IF($G$5=5,VLOOKUP(F5,appoggio!$A$2:$K$12,10,FALSE),0)))</f>
        <v>0</v>
      </c>
      <c r="W5" s="134" t="str">
        <f>IFERROR(X5/12,"resa mancante")</f>
        <v>resa mancante</v>
      </c>
      <c r="X5" s="134" t="str">
        <f>+IFERROR($H$5/P5*V5,"resa mancante")</f>
        <v>resa mancante</v>
      </c>
      <c r="Y5" s="134" t="str">
        <f>+IFERROR(W5*'Istruzioni per la compilazione'!$B$3,"resa mancante")</f>
        <v>resa mancante</v>
      </c>
      <c r="Z5" s="127" t="str">
        <f>+IFERROR(X5*T5,"resa mancante")</f>
        <v>resa mancante</v>
      </c>
      <c r="AA5" s="128" t="str">
        <f>+IFERROR(Y5*T5,"resa mancante")</f>
        <v>resa mancante</v>
      </c>
    </row>
    <row r="6" spans="2:27" ht="21.45" x14ac:dyDescent="0.3">
      <c r="B6" s="474"/>
      <c r="C6" s="52" t="s">
        <v>32</v>
      </c>
      <c r="D6" s="53" t="s">
        <v>117</v>
      </c>
      <c r="E6" s="54" t="s">
        <v>31</v>
      </c>
      <c r="F6" s="55" t="s">
        <v>19</v>
      </c>
      <c r="G6" s="494"/>
      <c r="H6" s="443"/>
      <c r="I6" s="488"/>
      <c r="J6" s="466"/>
      <c r="K6" s="490"/>
      <c r="L6" s="466"/>
      <c r="M6" s="466"/>
      <c r="N6" s="466"/>
      <c r="O6" s="466"/>
      <c r="P6" s="160"/>
      <c r="Q6" s="160"/>
      <c r="R6" s="160"/>
      <c r="S6" s="160"/>
      <c r="T6" s="160"/>
      <c r="U6" s="56">
        <f>+IF($G$5=7,VLOOKUP(F6,appoggio!$A$2:$K$12,5,FALSE),IF($G$5=6,VLOOKUP(F6,appoggio!$A$2:$K$12,8,FALSE),IF($G$5=5,VLOOKUP(F6,appoggio!$A$2:$K$12,11,FALSE),0)))</f>
        <v>0</v>
      </c>
      <c r="V6" s="56">
        <f>+IF($G$5=7,VLOOKUP(F6,appoggio!$A$2:$K$12,4,FALSE),IF($G$5=6,VLOOKUP(F6,appoggio!$A$2:$K$12,7,FALSE),IF($G$5=5,VLOOKUP(F6,appoggio!$A$2:$K$12,10,FALSE),0)))</f>
        <v>0</v>
      </c>
      <c r="W6" s="134" t="str">
        <f t="shared" ref="W6:W8" si="0">IFERROR(X6/12,"resa mancante")</f>
        <v>resa mancante</v>
      </c>
      <c r="X6" s="134" t="str">
        <f t="shared" ref="X6:X8" si="1">+IFERROR($H$5/P6*V6,"resa mancante")</f>
        <v>resa mancante</v>
      </c>
      <c r="Y6" s="134" t="str">
        <f>+IFERROR(W6*'Istruzioni per la compilazione'!$B$3,"resa mancante")</f>
        <v>resa mancante</v>
      </c>
      <c r="Z6" s="127" t="str">
        <f t="shared" ref="Z6:Z8" si="2">+IFERROR(X6*T6,"resa mancante")</f>
        <v>resa mancante</v>
      </c>
      <c r="AA6" s="128" t="str">
        <f t="shared" ref="AA6:AA8" si="3">+IFERROR(Y6*T6,"resa mancante")</f>
        <v>resa mancante</v>
      </c>
    </row>
    <row r="7" spans="2:27" ht="14.4" customHeight="1" x14ac:dyDescent="0.3">
      <c r="B7" s="474"/>
      <c r="C7" s="52" t="s">
        <v>32</v>
      </c>
      <c r="D7" s="53" t="s">
        <v>118</v>
      </c>
      <c r="E7" s="54" t="s">
        <v>31</v>
      </c>
      <c r="F7" s="55" t="s">
        <v>21</v>
      </c>
      <c r="G7" s="494"/>
      <c r="H7" s="443"/>
      <c r="I7" s="488"/>
      <c r="J7" s="466"/>
      <c r="K7" s="490"/>
      <c r="L7" s="466"/>
      <c r="M7" s="466"/>
      <c r="N7" s="466"/>
      <c r="O7" s="466"/>
      <c r="P7" s="160"/>
      <c r="Q7" s="160"/>
      <c r="R7" s="160"/>
      <c r="S7" s="160"/>
      <c r="T7" s="160"/>
      <c r="U7" s="56">
        <f>+IF($G$5=7,VLOOKUP(F7,appoggio!$A$2:$K$12,5,FALSE),IF($G$5=6,VLOOKUP(F7,appoggio!$A$2:$K$12,8,FALSE),IF($G$5=5,VLOOKUP(F7,appoggio!$A$2:$K$12,11,FALSE),0)))</f>
        <v>0</v>
      </c>
      <c r="V7" s="56">
        <f>+IF($G$5=7,VLOOKUP(F7,appoggio!$A$2:$K$12,4,FALSE),IF($G$5=6,VLOOKUP(F7,appoggio!$A$2:$K$12,7,FALSE),IF($G$5=5,VLOOKUP(F7,appoggio!$A$2:$K$12,10,FALSE),0)))</f>
        <v>0</v>
      </c>
      <c r="W7" s="134" t="str">
        <f t="shared" si="0"/>
        <v>resa mancante</v>
      </c>
      <c r="X7" s="134" t="str">
        <f t="shared" si="1"/>
        <v>resa mancante</v>
      </c>
      <c r="Y7" s="134" t="str">
        <f>+IFERROR(W7*'Istruzioni per la compilazione'!$B$3,"resa mancante")</f>
        <v>resa mancante</v>
      </c>
      <c r="Z7" s="127" t="str">
        <f t="shared" si="2"/>
        <v>resa mancante</v>
      </c>
      <c r="AA7" s="128" t="str">
        <f t="shared" si="3"/>
        <v>resa mancante</v>
      </c>
    </row>
    <row r="8" spans="2:27" ht="14.4" customHeight="1" thickBot="1" x14ac:dyDescent="0.35">
      <c r="B8" s="475"/>
      <c r="C8" s="66" t="s">
        <v>32</v>
      </c>
      <c r="D8" s="67" t="s">
        <v>119</v>
      </c>
      <c r="E8" s="68" t="s">
        <v>31</v>
      </c>
      <c r="F8" s="69" t="s">
        <v>45</v>
      </c>
      <c r="G8" s="495"/>
      <c r="H8" s="444"/>
      <c r="I8" s="489"/>
      <c r="J8" s="467"/>
      <c r="K8" s="491"/>
      <c r="L8" s="467"/>
      <c r="M8" s="467"/>
      <c r="N8" s="467"/>
      <c r="O8" s="467"/>
      <c r="P8" s="161"/>
      <c r="Q8" s="161"/>
      <c r="R8" s="161"/>
      <c r="S8" s="161"/>
      <c r="T8" s="161"/>
      <c r="U8" s="75">
        <f>+IF($G$5=7,VLOOKUP(F8,appoggio!$A$2:$K$12,5,FALSE),IF($G$5=6,VLOOKUP(F8,appoggio!$A$2:$K$12,8,FALSE),IF($G$5=5,VLOOKUP(F8,appoggio!$A$2:$K$12,11,FALSE),0)))</f>
        <v>0</v>
      </c>
      <c r="V8" s="75">
        <f>+IF($G$5=7,VLOOKUP(F8,appoggio!$A$2:$K$12,4,FALSE),IF($G$5=6,VLOOKUP(F8,appoggio!$A$2:$K$12,7,FALSE),IF($G$5=5,VLOOKUP(F8,appoggio!$A$2:$K$12,10,FALSE),0)))</f>
        <v>0</v>
      </c>
      <c r="W8" s="136" t="str">
        <f t="shared" si="0"/>
        <v>resa mancante</v>
      </c>
      <c r="X8" s="136" t="str">
        <f t="shared" si="1"/>
        <v>resa mancante</v>
      </c>
      <c r="Y8" s="136" t="str">
        <f>+IFERROR(W8*'Istruzioni per la compilazione'!$B$3,"resa mancante")</f>
        <v>resa mancante</v>
      </c>
      <c r="Z8" s="129" t="str">
        <f t="shared" si="2"/>
        <v>resa mancante</v>
      </c>
      <c r="AA8" s="130" t="str">
        <f t="shared" si="3"/>
        <v>resa mancante</v>
      </c>
    </row>
    <row r="9" spans="2:27" ht="11.15" thickBot="1" x14ac:dyDescent="0.35">
      <c r="H9" s="82">
        <f>SUM(H5:H8)</f>
        <v>0</v>
      </c>
      <c r="M9" s="96">
        <f>SUM(M5:M8)</f>
        <v>0</v>
      </c>
      <c r="N9" s="97">
        <f>SUM(N5:N8)</f>
        <v>0</v>
      </c>
      <c r="O9" s="98">
        <f>SUM(O5:O8)</f>
        <v>0</v>
      </c>
      <c r="V9" s="19"/>
      <c r="W9" s="149">
        <f>SUM($W$5:$W$8)</f>
        <v>0</v>
      </c>
      <c r="X9" s="150">
        <f>SUM($X$5:$X$8)</f>
        <v>0</v>
      </c>
      <c r="Y9" s="150">
        <f>SUM($Y$5:$Y$8)</f>
        <v>0</v>
      </c>
      <c r="Z9" s="151">
        <f>SUM($Z$5:$Z$8)</f>
        <v>0</v>
      </c>
      <c r="AA9" s="152">
        <f>SUM($AA$5:$AA$8)</f>
        <v>0</v>
      </c>
    </row>
    <row r="10" spans="2:27" ht="18.649999999999999" customHeight="1" thickBot="1" x14ac:dyDescent="0.35">
      <c r="M10" s="6"/>
      <c r="V10" s="19"/>
      <c r="W10" s="492" t="s">
        <v>89</v>
      </c>
      <c r="X10" s="492"/>
      <c r="Y10" s="492"/>
      <c r="Z10" s="493"/>
      <c r="AA10" s="95">
        <f>IFERROR(AA9/O9,0)</f>
        <v>0</v>
      </c>
    </row>
    <row r="11" spans="2:27" x14ac:dyDescent="0.3">
      <c r="M11" s="6"/>
    </row>
    <row r="12" spans="2:27" x14ac:dyDescent="0.3">
      <c r="M12" s="6"/>
    </row>
    <row r="13" spans="2:27" x14ac:dyDescent="0.3">
      <c r="M13" s="6"/>
    </row>
    <row r="14" spans="2:27" x14ac:dyDescent="0.3">
      <c r="M14" s="6"/>
    </row>
    <row r="15" spans="2:27" x14ac:dyDescent="0.3">
      <c r="M15" s="6"/>
    </row>
    <row r="16" spans="2:27" x14ac:dyDescent="0.3">
      <c r="M16" s="6"/>
    </row>
    <row r="17" spans="13:13" x14ac:dyDescent="0.3">
      <c r="M17" s="6"/>
    </row>
    <row r="18" spans="13:13" x14ac:dyDescent="0.3">
      <c r="M18" s="6"/>
    </row>
    <row r="19" spans="13:13" x14ac:dyDescent="0.3">
      <c r="M19" s="6"/>
    </row>
    <row r="20" spans="13:13" x14ac:dyDescent="0.3">
      <c r="M20" s="6"/>
    </row>
    <row r="21" spans="13:13" x14ac:dyDescent="0.3">
      <c r="M21" s="6"/>
    </row>
    <row r="22" spans="13:13" x14ac:dyDescent="0.3">
      <c r="M22" s="6"/>
    </row>
    <row r="23" spans="13:13" x14ac:dyDescent="0.3">
      <c r="M23" s="6"/>
    </row>
    <row r="24" spans="13:13" x14ac:dyDescent="0.3">
      <c r="M24" s="6"/>
    </row>
    <row r="25" spans="13:13" x14ac:dyDescent="0.3">
      <c r="M25" s="6"/>
    </row>
    <row r="26" spans="13:13" x14ac:dyDescent="0.3">
      <c r="M26" s="6"/>
    </row>
    <row r="27" spans="13:13" x14ac:dyDescent="0.3">
      <c r="M27" s="6"/>
    </row>
    <row r="28" spans="13:13" x14ac:dyDescent="0.3">
      <c r="M28" s="6"/>
    </row>
  </sheetData>
  <mergeCells count="11">
    <mergeCell ref="W10:Z10"/>
    <mergeCell ref="G5:G8"/>
    <mergeCell ref="M5:M8"/>
    <mergeCell ref="N5:N8"/>
    <mergeCell ref="O5:O8"/>
    <mergeCell ref="L5:L8"/>
    <mergeCell ref="B5:B8"/>
    <mergeCell ref="H5:H8"/>
    <mergeCell ref="I5:I8"/>
    <mergeCell ref="J5:J8"/>
    <mergeCell ref="K5:K8"/>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V69"/>
  <sheetViews>
    <sheetView showGridLines="0" zoomScaleNormal="100" workbookViewId="0">
      <selection activeCell="F13" sqref="F13"/>
    </sheetView>
  </sheetViews>
  <sheetFormatPr defaultColWidth="8.921875" defaultRowHeight="10.75" x14ac:dyDescent="0.3"/>
  <cols>
    <col min="1" max="1" width="1.4609375" style="11" customWidth="1"/>
    <col min="2" max="2" width="10.3828125" style="11" customWidth="1"/>
    <col min="3" max="3" width="61.53515625" style="11" customWidth="1"/>
    <col min="4" max="5" width="19.61328125" style="11" customWidth="1"/>
    <col min="6" max="6" width="16.15234375" style="12" customWidth="1"/>
    <col min="7" max="22" width="17.3828125" style="11" customWidth="1"/>
    <col min="23" max="16384" width="8.921875" style="11"/>
  </cols>
  <sheetData>
    <row r="2" spans="2:22" ht="34.75" customHeight="1" x14ac:dyDescent="0.3">
      <c r="B2" s="18" t="s">
        <v>0</v>
      </c>
      <c r="C2" s="103">
        <f>+'Istruzioni per la compilazione'!B2</f>
        <v>0</v>
      </c>
      <c r="D2" s="15"/>
    </row>
    <row r="3" spans="2:22" ht="31.3" customHeight="1" thickBot="1" x14ac:dyDescent="0.35">
      <c r="B3" s="288" t="s">
        <v>270</v>
      </c>
    </row>
    <row r="4" spans="2:22" ht="32.6" thickBot="1" x14ac:dyDescent="0.35">
      <c r="B4" s="326" t="s">
        <v>120</v>
      </c>
      <c r="C4" s="327" t="s">
        <v>121</v>
      </c>
      <c r="D4" s="327" t="s">
        <v>203</v>
      </c>
      <c r="E4" s="327" t="s">
        <v>91</v>
      </c>
      <c r="F4" s="327" t="s">
        <v>202</v>
      </c>
      <c r="G4" s="327" t="s">
        <v>53</v>
      </c>
      <c r="H4" s="327" t="s">
        <v>204</v>
      </c>
      <c r="I4" s="327" t="s">
        <v>55</v>
      </c>
      <c r="J4" s="327" t="s">
        <v>56</v>
      </c>
      <c r="K4" s="327" t="s">
        <v>57</v>
      </c>
      <c r="L4" s="327" t="s">
        <v>60</v>
      </c>
      <c r="M4" s="327" t="s">
        <v>58</v>
      </c>
      <c r="N4" s="327" t="s">
        <v>455</v>
      </c>
      <c r="O4" s="327" t="s">
        <v>456</v>
      </c>
      <c r="P4" s="327" t="s">
        <v>59</v>
      </c>
      <c r="Q4" s="327" t="s">
        <v>83</v>
      </c>
      <c r="R4" s="327" t="s">
        <v>84</v>
      </c>
      <c r="S4" s="327" t="s">
        <v>85</v>
      </c>
      <c r="T4" s="327" t="s">
        <v>86</v>
      </c>
      <c r="U4" s="328" t="s">
        <v>87</v>
      </c>
    </row>
    <row r="5" spans="2:22" ht="14.5" customHeight="1" x14ac:dyDescent="0.3">
      <c r="B5" s="343" t="s">
        <v>122</v>
      </c>
      <c r="C5" s="344" t="s">
        <v>515</v>
      </c>
      <c r="D5" s="345"/>
      <c r="E5" s="345"/>
      <c r="F5" s="405">
        <v>0.18</v>
      </c>
      <c r="G5" s="496"/>
      <c r="H5" s="351">
        <f>F5*(1-$G$5)</f>
        <v>0.18</v>
      </c>
      <c r="I5" s="346">
        <f>+E5*D5*H5</f>
        <v>0</v>
      </c>
      <c r="J5" s="346">
        <f>+I5*12</f>
        <v>0</v>
      </c>
      <c r="K5" s="346">
        <f>+I5*'Istruzioni per la compilazione'!$B$3</f>
        <v>0</v>
      </c>
      <c r="L5" s="347"/>
      <c r="M5" s="347"/>
      <c r="N5" s="347"/>
      <c r="O5" s="347"/>
      <c r="P5" s="347"/>
      <c r="Q5" s="348" t="str">
        <f>IFERROR(D5*E5/L5,"resa mancante")</f>
        <v>resa mancante</v>
      </c>
      <c r="R5" s="348" t="str">
        <f>+IFERROR(Q5*12,"resa mancante")</f>
        <v>resa mancante</v>
      </c>
      <c r="S5" s="348" t="str">
        <f>+IFERROR(Q5*'Istruzioni per la compilazione'!$B$3,"resa mancante")</f>
        <v>resa mancante</v>
      </c>
      <c r="T5" s="349" t="str">
        <f>+IFERROR(R5*P5,"resa mancante")</f>
        <v>resa mancante</v>
      </c>
      <c r="U5" s="350" t="str">
        <f>+IFERROR(S5*P5,"resa mancante")</f>
        <v>resa mancante</v>
      </c>
    </row>
    <row r="6" spans="2:22" x14ac:dyDescent="0.3">
      <c r="B6" s="335" t="s">
        <v>123</v>
      </c>
      <c r="C6" s="329" t="s">
        <v>124</v>
      </c>
      <c r="D6" s="330"/>
      <c r="E6" s="330"/>
      <c r="F6" s="406">
        <v>2.1230000000000002</v>
      </c>
      <c r="G6" s="497"/>
      <c r="H6" s="352">
        <f t="shared" ref="H6:H25" si="0">F6*(1-$G$5)</f>
        <v>2.1230000000000002</v>
      </c>
      <c r="I6" s="331">
        <f t="shared" ref="I6" si="1">+E6*D6*H6</f>
        <v>0</v>
      </c>
      <c r="J6" s="331">
        <f t="shared" ref="J6" si="2">+I6*12</f>
        <v>0</v>
      </c>
      <c r="K6" s="331">
        <f>+I6*'Istruzioni per la compilazione'!$B$3</f>
        <v>0</v>
      </c>
      <c r="L6" s="332"/>
      <c r="M6" s="332"/>
      <c r="N6" s="332"/>
      <c r="O6" s="332"/>
      <c r="P6" s="332"/>
      <c r="Q6" s="333" t="str">
        <f t="shared" ref="Q6:Q25" si="3">IFERROR(D6*E6/L6,"resa mancante")</f>
        <v>resa mancante</v>
      </c>
      <c r="R6" s="333" t="str">
        <f t="shared" ref="R6:R25" si="4">+IFERROR(Q6*12,"resa mancante")</f>
        <v>resa mancante</v>
      </c>
      <c r="S6" s="333" t="str">
        <f>+IFERROR(Q6*'Istruzioni per la compilazione'!$B$3,"resa mancante")</f>
        <v>resa mancante</v>
      </c>
      <c r="T6" s="334" t="str">
        <f t="shared" ref="T6:T25" si="5">+IFERROR(R6*P6,"resa mancante")</f>
        <v>resa mancante</v>
      </c>
      <c r="U6" s="336" t="str">
        <f t="shared" ref="U6:U25" si="6">+IFERROR(S6*P6,"resa mancante")</f>
        <v>resa mancante</v>
      </c>
    </row>
    <row r="7" spans="2:22" ht="21.45" x14ac:dyDescent="0.3">
      <c r="B7" s="335" t="s">
        <v>125</v>
      </c>
      <c r="C7" s="329" t="s">
        <v>516</v>
      </c>
      <c r="D7" s="330"/>
      <c r="E7" s="330"/>
      <c r="F7" s="406">
        <v>1.0609999999999999</v>
      </c>
      <c r="G7" s="497"/>
      <c r="H7" s="352">
        <f t="shared" si="0"/>
        <v>1.0609999999999999</v>
      </c>
      <c r="I7" s="331">
        <f t="shared" ref="I7:I25" si="7">+E7*D7*H7</f>
        <v>0</v>
      </c>
      <c r="J7" s="331">
        <f t="shared" ref="J7:J25" si="8">+I7*12</f>
        <v>0</v>
      </c>
      <c r="K7" s="331">
        <f>+I7*'Istruzioni per la compilazione'!$B$3</f>
        <v>0</v>
      </c>
      <c r="L7" s="330"/>
      <c r="M7" s="332"/>
      <c r="N7" s="332"/>
      <c r="O7" s="332"/>
      <c r="P7" s="332"/>
      <c r="Q7" s="333" t="str">
        <f t="shared" si="3"/>
        <v>resa mancante</v>
      </c>
      <c r="R7" s="333" t="str">
        <f t="shared" si="4"/>
        <v>resa mancante</v>
      </c>
      <c r="S7" s="333" t="str">
        <f>+IFERROR(Q7*'Istruzioni per la compilazione'!$B$3,"resa mancante")</f>
        <v>resa mancante</v>
      </c>
      <c r="T7" s="334" t="str">
        <f t="shared" si="5"/>
        <v>resa mancante</v>
      </c>
      <c r="U7" s="336" t="str">
        <f t="shared" si="6"/>
        <v>resa mancante</v>
      </c>
    </row>
    <row r="8" spans="2:22" x14ac:dyDescent="0.3">
      <c r="B8" s="335" t="s">
        <v>126</v>
      </c>
      <c r="C8" s="329" t="s">
        <v>18</v>
      </c>
      <c r="D8" s="330"/>
      <c r="E8" s="330"/>
      <c r="F8" s="406">
        <v>3.5000000000000003E-2</v>
      </c>
      <c r="G8" s="497"/>
      <c r="H8" s="352">
        <f t="shared" si="0"/>
        <v>3.5000000000000003E-2</v>
      </c>
      <c r="I8" s="331">
        <f t="shared" si="7"/>
        <v>0</v>
      </c>
      <c r="J8" s="331">
        <f t="shared" si="8"/>
        <v>0</v>
      </c>
      <c r="K8" s="331">
        <f>+I8*'Istruzioni per la compilazione'!$B$3</f>
        <v>0</v>
      </c>
      <c r="L8" s="330"/>
      <c r="M8" s="332"/>
      <c r="N8" s="332"/>
      <c r="O8" s="332"/>
      <c r="P8" s="332"/>
      <c r="Q8" s="333" t="str">
        <f t="shared" si="3"/>
        <v>resa mancante</v>
      </c>
      <c r="R8" s="333" t="str">
        <f t="shared" si="4"/>
        <v>resa mancante</v>
      </c>
      <c r="S8" s="333" t="str">
        <f>+IFERROR(Q8*'Istruzioni per la compilazione'!$B$3,"resa mancante")</f>
        <v>resa mancante</v>
      </c>
      <c r="T8" s="334" t="str">
        <f t="shared" si="5"/>
        <v>resa mancante</v>
      </c>
      <c r="U8" s="336" t="str">
        <f t="shared" si="6"/>
        <v>resa mancante</v>
      </c>
    </row>
    <row r="9" spans="2:22" ht="21.45" x14ac:dyDescent="0.3">
      <c r="B9" s="335" t="s">
        <v>127</v>
      </c>
      <c r="C9" s="329" t="s">
        <v>20</v>
      </c>
      <c r="D9" s="330"/>
      <c r="E9" s="332"/>
      <c r="F9" s="406">
        <v>0.26500000000000001</v>
      </c>
      <c r="G9" s="497"/>
      <c r="H9" s="352">
        <f t="shared" si="0"/>
        <v>0.26500000000000001</v>
      </c>
      <c r="I9" s="331">
        <f t="shared" si="7"/>
        <v>0</v>
      </c>
      <c r="J9" s="331">
        <f t="shared" si="8"/>
        <v>0</v>
      </c>
      <c r="K9" s="331">
        <f>+I9*'Istruzioni per la compilazione'!$B$3</f>
        <v>0</v>
      </c>
      <c r="L9" s="330"/>
      <c r="M9" s="332"/>
      <c r="N9" s="332"/>
      <c r="O9" s="332"/>
      <c r="P9" s="332"/>
      <c r="Q9" s="333" t="str">
        <f t="shared" ref="Q9:Q24" si="9">IFERROR(D9*E9/L9,"resa mancante")</f>
        <v>resa mancante</v>
      </c>
      <c r="R9" s="333" t="str">
        <f t="shared" ref="R9:R24" si="10">+IFERROR(Q9*12,"resa mancante")</f>
        <v>resa mancante</v>
      </c>
      <c r="S9" s="333" t="str">
        <f>+IFERROR(Q9*'Istruzioni per la compilazione'!$B$3,"resa mancante")</f>
        <v>resa mancante</v>
      </c>
      <c r="T9" s="334" t="str">
        <f t="shared" ref="T9:T24" si="11">+IFERROR(R9*P9,"resa mancante")</f>
        <v>resa mancante</v>
      </c>
      <c r="U9" s="336" t="str">
        <f t="shared" ref="U9:U24" si="12">+IFERROR(S9*P9,"resa mancante")</f>
        <v>resa mancante</v>
      </c>
      <c r="V9" s="20"/>
    </row>
    <row r="10" spans="2:22" ht="21.45" x14ac:dyDescent="0.3">
      <c r="B10" s="335" t="s">
        <v>128</v>
      </c>
      <c r="C10" s="329" t="s">
        <v>36</v>
      </c>
      <c r="D10" s="330"/>
      <c r="E10" s="332"/>
      <c r="F10" s="406">
        <v>1.7689999999999999</v>
      </c>
      <c r="G10" s="497"/>
      <c r="H10" s="352">
        <f t="shared" si="0"/>
        <v>1.7689999999999999</v>
      </c>
      <c r="I10" s="331">
        <f t="shared" si="7"/>
        <v>0</v>
      </c>
      <c r="J10" s="331">
        <f t="shared" si="8"/>
        <v>0</v>
      </c>
      <c r="K10" s="331">
        <f>+I10*'Istruzioni per la compilazione'!$B$3</f>
        <v>0</v>
      </c>
      <c r="L10" s="330"/>
      <c r="M10" s="332"/>
      <c r="N10" s="332"/>
      <c r="O10" s="332"/>
      <c r="P10" s="332"/>
      <c r="Q10" s="333" t="str">
        <f t="shared" si="9"/>
        <v>resa mancante</v>
      </c>
      <c r="R10" s="333" t="str">
        <f t="shared" si="10"/>
        <v>resa mancante</v>
      </c>
      <c r="S10" s="333" t="str">
        <f>+IFERROR(Q10*'Istruzioni per la compilazione'!$B$3,"resa mancante")</f>
        <v>resa mancante</v>
      </c>
      <c r="T10" s="334" t="str">
        <f t="shared" si="11"/>
        <v>resa mancante</v>
      </c>
      <c r="U10" s="336" t="str">
        <f t="shared" si="12"/>
        <v>resa mancante</v>
      </c>
      <c r="V10" s="21"/>
    </row>
    <row r="11" spans="2:22" x14ac:dyDescent="0.3">
      <c r="B11" s="335" t="s">
        <v>129</v>
      </c>
      <c r="C11" s="329" t="s">
        <v>130</v>
      </c>
      <c r="D11" s="330"/>
      <c r="E11" s="332"/>
      <c r="F11" s="406">
        <v>0.70799999999999996</v>
      </c>
      <c r="G11" s="497"/>
      <c r="H11" s="352">
        <f t="shared" si="0"/>
        <v>0.70799999999999996</v>
      </c>
      <c r="I11" s="331">
        <f t="shared" si="7"/>
        <v>0</v>
      </c>
      <c r="J11" s="331">
        <f t="shared" si="8"/>
        <v>0</v>
      </c>
      <c r="K11" s="331">
        <f>+I11*'Istruzioni per la compilazione'!$B$3</f>
        <v>0</v>
      </c>
      <c r="L11" s="330"/>
      <c r="M11" s="332"/>
      <c r="N11" s="332"/>
      <c r="O11" s="332"/>
      <c r="P11" s="332"/>
      <c r="Q11" s="333" t="str">
        <f t="shared" si="9"/>
        <v>resa mancante</v>
      </c>
      <c r="R11" s="333" t="str">
        <f t="shared" si="10"/>
        <v>resa mancante</v>
      </c>
      <c r="S11" s="333" t="str">
        <f>+IFERROR(Q11*'Istruzioni per la compilazione'!$B$3,"resa mancante")</f>
        <v>resa mancante</v>
      </c>
      <c r="T11" s="334" t="str">
        <f t="shared" si="11"/>
        <v>resa mancante</v>
      </c>
      <c r="U11" s="336" t="str">
        <f t="shared" si="12"/>
        <v>resa mancante</v>
      </c>
    </row>
    <row r="12" spans="2:22" ht="21.45" x14ac:dyDescent="0.3">
      <c r="B12" s="335" t="s">
        <v>131</v>
      </c>
      <c r="C12" s="329" t="s">
        <v>110</v>
      </c>
      <c r="D12" s="330"/>
      <c r="E12" s="332"/>
      <c r="F12" s="406">
        <v>4.2000000000000003E-2</v>
      </c>
      <c r="G12" s="497"/>
      <c r="H12" s="352">
        <f t="shared" si="0"/>
        <v>4.2000000000000003E-2</v>
      </c>
      <c r="I12" s="331">
        <f t="shared" si="7"/>
        <v>0</v>
      </c>
      <c r="J12" s="331">
        <f t="shared" si="8"/>
        <v>0</v>
      </c>
      <c r="K12" s="331">
        <f>+I12*'Istruzioni per la compilazione'!$B$3</f>
        <v>0</v>
      </c>
      <c r="L12" s="332"/>
      <c r="M12" s="332"/>
      <c r="N12" s="332"/>
      <c r="O12" s="332"/>
      <c r="P12" s="332"/>
      <c r="Q12" s="333" t="str">
        <f t="shared" si="9"/>
        <v>resa mancante</v>
      </c>
      <c r="R12" s="333" t="str">
        <f t="shared" si="10"/>
        <v>resa mancante</v>
      </c>
      <c r="S12" s="333" t="str">
        <f>+IFERROR(Q12*'Istruzioni per la compilazione'!$B$3,"resa mancante")</f>
        <v>resa mancante</v>
      </c>
      <c r="T12" s="334" t="str">
        <f t="shared" si="11"/>
        <v>resa mancante</v>
      </c>
      <c r="U12" s="336" t="str">
        <f t="shared" si="12"/>
        <v>resa mancante</v>
      </c>
    </row>
    <row r="13" spans="2:22" ht="32.15" x14ac:dyDescent="0.3">
      <c r="B13" s="335" t="s">
        <v>132</v>
      </c>
      <c r="C13" s="329" t="s">
        <v>17</v>
      </c>
      <c r="D13" s="330"/>
      <c r="E13" s="332"/>
      <c r="F13" s="406">
        <v>4.7E-2</v>
      </c>
      <c r="G13" s="497"/>
      <c r="H13" s="352">
        <f t="shared" si="0"/>
        <v>4.7E-2</v>
      </c>
      <c r="I13" s="331">
        <f t="shared" si="7"/>
        <v>0</v>
      </c>
      <c r="J13" s="331">
        <f t="shared" si="8"/>
        <v>0</v>
      </c>
      <c r="K13" s="331">
        <f>+I13*'Istruzioni per la compilazione'!$B$3</f>
        <v>0</v>
      </c>
      <c r="L13" s="332"/>
      <c r="M13" s="332"/>
      <c r="N13" s="332"/>
      <c r="O13" s="332"/>
      <c r="P13" s="332"/>
      <c r="Q13" s="333" t="str">
        <f t="shared" si="9"/>
        <v>resa mancante</v>
      </c>
      <c r="R13" s="333" t="str">
        <f t="shared" si="10"/>
        <v>resa mancante</v>
      </c>
      <c r="S13" s="333" t="str">
        <f>+IFERROR(Q13*'Istruzioni per la compilazione'!$B$3,"resa mancante")</f>
        <v>resa mancante</v>
      </c>
      <c r="T13" s="334" t="str">
        <f t="shared" si="11"/>
        <v>resa mancante</v>
      </c>
      <c r="U13" s="336" t="str">
        <f t="shared" si="12"/>
        <v>resa mancante</v>
      </c>
    </row>
    <row r="14" spans="2:22" x14ac:dyDescent="0.3">
      <c r="B14" s="335" t="s">
        <v>133</v>
      </c>
      <c r="C14" s="329" t="s">
        <v>518</v>
      </c>
      <c r="D14" s="330"/>
      <c r="E14" s="332"/>
      <c r="F14" s="406">
        <v>0.14199999999999999</v>
      </c>
      <c r="G14" s="497"/>
      <c r="H14" s="352">
        <f t="shared" si="0"/>
        <v>0.14199999999999999</v>
      </c>
      <c r="I14" s="331">
        <f t="shared" si="7"/>
        <v>0</v>
      </c>
      <c r="J14" s="331">
        <f t="shared" si="8"/>
        <v>0</v>
      </c>
      <c r="K14" s="331">
        <f>+I14*'Istruzioni per la compilazione'!$B$3</f>
        <v>0</v>
      </c>
      <c r="L14" s="332"/>
      <c r="M14" s="332"/>
      <c r="N14" s="332"/>
      <c r="O14" s="332"/>
      <c r="P14" s="332"/>
      <c r="Q14" s="333" t="str">
        <f t="shared" si="9"/>
        <v>resa mancante</v>
      </c>
      <c r="R14" s="333" t="str">
        <f t="shared" si="10"/>
        <v>resa mancante</v>
      </c>
      <c r="S14" s="333" t="str">
        <f>+IFERROR(Q14*'Istruzioni per la compilazione'!$B$3,"resa mancante")</f>
        <v>resa mancante</v>
      </c>
      <c r="T14" s="334" t="str">
        <f t="shared" si="11"/>
        <v>resa mancante</v>
      </c>
      <c r="U14" s="336" t="str">
        <f t="shared" si="12"/>
        <v>resa mancante</v>
      </c>
    </row>
    <row r="15" spans="2:22" ht="21.45" x14ac:dyDescent="0.3">
      <c r="B15" s="335" t="s">
        <v>134</v>
      </c>
      <c r="C15" s="329" t="s">
        <v>519</v>
      </c>
      <c r="D15" s="330"/>
      <c r="E15" s="332"/>
      <c r="F15" s="406">
        <v>0.214</v>
      </c>
      <c r="G15" s="497"/>
      <c r="H15" s="352">
        <f t="shared" si="0"/>
        <v>0.214</v>
      </c>
      <c r="I15" s="331">
        <f t="shared" si="7"/>
        <v>0</v>
      </c>
      <c r="J15" s="331">
        <f t="shared" si="8"/>
        <v>0</v>
      </c>
      <c r="K15" s="331">
        <f>+I15*'Istruzioni per la compilazione'!$B$3</f>
        <v>0</v>
      </c>
      <c r="L15" s="332"/>
      <c r="M15" s="332"/>
      <c r="N15" s="332"/>
      <c r="O15" s="332"/>
      <c r="P15" s="332"/>
      <c r="Q15" s="333" t="str">
        <f t="shared" si="9"/>
        <v>resa mancante</v>
      </c>
      <c r="R15" s="333" t="str">
        <f t="shared" si="10"/>
        <v>resa mancante</v>
      </c>
      <c r="S15" s="333" t="str">
        <f>+IFERROR(Q15*'Istruzioni per la compilazione'!$B$3,"resa mancante")</f>
        <v>resa mancante</v>
      </c>
      <c r="T15" s="334" t="str">
        <f t="shared" si="11"/>
        <v>resa mancante</v>
      </c>
      <c r="U15" s="336" t="str">
        <f t="shared" si="12"/>
        <v>resa mancante</v>
      </c>
    </row>
    <row r="16" spans="2:22" ht="21.45" x14ac:dyDescent="0.3">
      <c r="B16" s="335" t="s">
        <v>136</v>
      </c>
      <c r="C16" s="329" t="s">
        <v>135</v>
      </c>
      <c r="D16" s="330"/>
      <c r="E16" s="332"/>
      <c r="F16" s="406">
        <v>1.429</v>
      </c>
      <c r="G16" s="497"/>
      <c r="H16" s="352">
        <f t="shared" si="0"/>
        <v>1.429</v>
      </c>
      <c r="I16" s="331">
        <f t="shared" si="7"/>
        <v>0</v>
      </c>
      <c r="J16" s="331">
        <f t="shared" si="8"/>
        <v>0</v>
      </c>
      <c r="K16" s="331">
        <f>+I16*'Istruzioni per la compilazione'!$B$3</f>
        <v>0</v>
      </c>
      <c r="L16" s="332"/>
      <c r="M16" s="332"/>
      <c r="N16" s="332"/>
      <c r="O16" s="332"/>
      <c r="P16" s="332"/>
      <c r="Q16" s="333" t="str">
        <f t="shared" si="9"/>
        <v>resa mancante</v>
      </c>
      <c r="R16" s="333" t="str">
        <f t="shared" si="10"/>
        <v>resa mancante</v>
      </c>
      <c r="S16" s="333" t="str">
        <f>+IFERROR(Q16*'Istruzioni per la compilazione'!$B$3,"resa mancante")</f>
        <v>resa mancante</v>
      </c>
      <c r="T16" s="334" t="str">
        <f t="shared" si="11"/>
        <v>resa mancante</v>
      </c>
      <c r="U16" s="336" t="str">
        <f t="shared" si="12"/>
        <v>resa mancante</v>
      </c>
    </row>
    <row r="17" spans="2:21" x14ac:dyDescent="0.3">
      <c r="B17" s="335" t="s">
        <v>137</v>
      </c>
      <c r="C17" s="329" t="s">
        <v>25</v>
      </c>
      <c r="D17" s="330"/>
      <c r="E17" s="332"/>
      <c r="F17" s="406">
        <v>8.5000000000000006E-2</v>
      </c>
      <c r="G17" s="497"/>
      <c r="H17" s="352">
        <f t="shared" si="0"/>
        <v>8.5000000000000006E-2</v>
      </c>
      <c r="I17" s="331">
        <f t="shared" si="7"/>
        <v>0</v>
      </c>
      <c r="J17" s="331">
        <f t="shared" si="8"/>
        <v>0</v>
      </c>
      <c r="K17" s="331">
        <f>+I17*'Istruzioni per la compilazione'!$B$3</f>
        <v>0</v>
      </c>
      <c r="L17" s="332"/>
      <c r="M17" s="332"/>
      <c r="N17" s="332"/>
      <c r="O17" s="332"/>
      <c r="P17" s="332"/>
      <c r="Q17" s="333" t="str">
        <f t="shared" si="9"/>
        <v>resa mancante</v>
      </c>
      <c r="R17" s="333" t="str">
        <f t="shared" si="10"/>
        <v>resa mancante</v>
      </c>
      <c r="S17" s="333" t="str">
        <f>+IFERROR(Q17*'Istruzioni per la compilazione'!$B$3,"resa mancante")</f>
        <v>resa mancante</v>
      </c>
      <c r="T17" s="334" t="str">
        <f t="shared" si="11"/>
        <v>resa mancante</v>
      </c>
      <c r="U17" s="336" t="str">
        <f t="shared" si="12"/>
        <v>resa mancante</v>
      </c>
    </row>
    <row r="18" spans="2:21" x14ac:dyDescent="0.3">
      <c r="B18" s="335" t="s">
        <v>138</v>
      </c>
      <c r="C18" s="329" t="s">
        <v>511</v>
      </c>
      <c r="D18" s="330"/>
      <c r="E18" s="332"/>
      <c r="F18" s="406">
        <v>0.68079999999999996</v>
      </c>
      <c r="G18" s="497"/>
      <c r="H18" s="352">
        <f t="shared" si="0"/>
        <v>0.68079999999999996</v>
      </c>
      <c r="I18" s="331">
        <f t="shared" si="7"/>
        <v>0</v>
      </c>
      <c r="J18" s="331">
        <f t="shared" si="8"/>
        <v>0</v>
      </c>
      <c r="K18" s="331">
        <f>+I18*'Istruzioni per la compilazione'!$B$3</f>
        <v>0</v>
      </c>
      <c r="L18" s="332"/>
      <c r="M18" s="332"/>
      <c r="N18" s="332"/>
      <c r="O18" s="332"/>
      <c r="P18" s="332"/>
      <c r="Q18" s="333" t="str">
        <f t="shared" si="9"/>
        <v>resa mancante</v>
      </c>
      <c r="R18" s="333" t="str">
        <f t="shared" si="10"/>
        <v>resa mancante</v>
      </c>
      <c r="S18" s="333" t="str">
        <f>+IFERROR(Q18*'Istruzioni per la compilazione'!$B$3,"resa mancante")</f>
        <v>resa mancante</v>
      </c>
      <c r="T18" s="334" t="str">
        <f t="shared" si="11"/>
        <v>resa mancante</v>
      </c>
      <c r="U18" s="336" t="str">
        <f t="shared" si="12"/>
        <v>resa mancante</v>
      </c>
    </row>
    <row r="19" spans="2:21" x14ac:dyDescent="0.3">
      <c r="B19" s="335" t="s">
        <v>139</v>
      </c>
      <c r="C19" s="329" t="s">
        <v>24</v>
      </c>
      <c r="D19" s="330"/>
      <c r="E19" s="332"/>
      <c r="F19" s="406">
        <v>0.106</v>
      </c>
      <c r="G19" s="497"/>
      <c r="H19" s="352">
        <f t="shared" si="0"/>
        <v>0.106</v>
      </c>
      <c r="I19" s="331">
        <f t="shared" si="7"/>
        <v>0</v>
      </c>
      <c r="J19" s="331">
        <f t="shared" si="8"/>
        <v>0</v>
      </c>
      <c r="K19" s="331">
        <f>+I19*'Istruzioni per la compilazione'!$B$3</f>
        <v>0</v>
      </c>
      <c r="L19" s="332"/>
      <c r="M19" s="332"/>
      <c r="N19" s="332"/>
      <c r="O19" s="332"/>
      <c r="P19" s="332"/>
      <c r="Q19" s="333" t="str">
        <f t="shared" si="9"/>
        <v>resa mancante</v>
      </c>
      <c r="R19" s="333" t="str">
        <f t="shared" si="10"/>
        <v>resa mancante</v>
      </c>
      <c r="S19" s="333" t="str">
        <f>+IFERROR(Q19*'Istruzioni per la compilazione'!$B$3,"resa mancante")</f>
        <v>resa mancante</v>
      </c>
      <c r="T19" s="334" t="str">
        <f t="shared" si="11"/>
        <v>resa mancante</v>
      </c>
      <c r="U19" s="336" t="str">
        <f t="shared" si="12"/>
        <v>resa mancante</v>
      </c>
    </row>
    <row r="20" spans="2:21" ht="53.6" x14ac:dyDescent="0.3">
      <c r="B20" s="335" t="s">
        <v>140</v>
      </c>
      <c r="C20" s="329" t="s">
        <v>517</v>
      </c>
      <c r="D20" s="330"/>
      <c r="E20" s="332"/>
      <c r="F20" s="406">
        <v>0.42499999999999999</v>
      </c>
      <c r="G20" s="497"/>
      <c r="H20" s="352">
        <f t="shared" si="0"/>
        <v>0.42499999999999999</v>
      </c>
      <c r="I20" s="331">
        <f t="shared" si="7"/>
        <v>0</v>
      </c>
      <c r="J20" s="331">
        <f t="shared" si="8"/>
        <v>0</v>
      </c>
      <c r="K20" s="331">
        <f>+I20*'Istruzioni per la compilazione'!$B$3</f>
        <v>0</v>
      </c>
      <c r="L20" s="332"/>
      <c r="M20" s="332"/>
      <c r="N20" s="332"/>
      <c r="O20" s="332"/>
      <c r="P20" s="332"/>
      <c r="Q20" s="333" t="str">
        <f t="shared" si="9"/>
        <v>resa mancante</v>
      </c>
      <c r="R20" s="333" t="str">
        <f t="shared" si="10"/>
        <v>resa mancante</v>
      </c>
      <c r="S20" s="333" t="str">
        <f>+IFERROR(Q20*'Istruzioni per la compilazione'!$B$3,"resa mancante")</f>
        <v>resa mancante</v>
      </c>
      <c r="T20" s="334" t="str">
        <f t="shared" si="11"/>
        <v>resa mancante</v>
      </c>
      <c r="U20" s="336" t="str">
        <f t="shared" si="12"/>
        <v>resa mancante</v>
      </c>
    </row>
    <row r="21" spans="2:21" x14ac:dyDescent="0.3">
      <c r="B21" s="335" t="s">
        <v>141</v>
      </c>
      <c r="C21" s="329" t="s">
        <v>46</v>
      </c>
      <c r="D21" s="330"/>
      <c r="E21" s="332"/>
      <c r="F21" s="406">
        <v>0.21199999999999999</v>
      </c>
      <c r="G21" s="497"/>
      <c r="H21" s="352">
        <f t="shared" si="0"/>
        <v>0.21199999999999999</v>
      </c>
      <c r="I21" s="331">
        <f t="shared" si="7"/>
        <v>0</v>
      </c>
      <c r="J21" s="331">
        <f t="shared" si="8"/>
        <v>0</v>
      </c>
      <c r="K21" s="331">
        <f>+I21*'Istruzioni per la compilazione'!$B$3</f>
        <v>0</v>
      </c>
      <c r="L21" s="332"/>
      <c r="M21" s="332"/>
      <c r="N21" s="332"/>
      <c r="O21" s="332"/>
      <c r="P21" s="332"/>
      <c r="Q21" s="333" t="str">
        <f t="shared" si="9"/>
        <v>resa mancante</v>
      </c>
      <c r="R21" s="333" t="str">
        <f t="shared" si="10"/>
        <v>resa mancante</v>
      </c>
      <c r="S21" s="333" t="str">
        <f>+IFERROR(Q21*'Istruzioni per la compilazione'!$B$3,"resa mancante")</f>
        <v>resa mancante</v>
      </c>
      <c r="T21" s="334" t="str">
        <f t="shared" si="11"/>
        <v>resa mancante</v>
      </c>
      <c r="U21" s="336" t="str">
        <f t="shared" si="12"/>
        <v>resa mancante</v>
      </c>
    </row>
    <row r="22" spans="2:21" x14ac:dyDescent="0.3">
      <c r="B22" s="335" t="s">
        <v>495</v>
      </c>
      <c r="C22" s="329" t="s">
        <v>497</v>
      </c>
      <c r="D22" s="330"/>
      <c r="E22" s="332"/>
      <c r="F22" s="406">
        <v>0.106</v>
      </c>
      <c r="G22" s="497"/>
      <c r="H22" s="352">
        <f t="shared" si="0"/>
        <v>0.106</v>
      </c>
      <c r="I22" s="331">
        <f t="shared" si="7"/>
        <v>0</v>
      </c>
      <c r="J22" s="331">
        <f t="shared" si="8"/>
        <v>0</v>
      </c>
      <c r="K22" s="331">
        <f>+I22*'Istruzioni per la compilazione'!$B$3</f>
        <v>0</v>
      </c>
      <c r="L22" s="332"/>
      <c r="M22" s="332"/>
      <c r="N22" s="332"/>
      <c r="O22" s="332"/>
      <c r="P22" s="332"/>
      <c r="Q22" s="333" t="str">
        <f t="shared" si="9"/>
        <v>resa mancante</v>
      </c>
      <c r="R22" s="333" t="str">
        <f t="shared" si="10"/>
        <v>resa mancante</v>
      </c>
      <c r="S22" s="333" t="str">
        <f>+IFERROR(Q22*'Istruzioni per la compilazione'!$B$3,"resa mancante")</f>
        <v>resa mancante</v>
      </c>
      <c r="T22" s="334" t="str">
        <f t="shared" si="11"/>
        <v>resa mancante</v>
      </c>
      <c r="U22" s="336" t="str">
        <f t="shared" si="12"/>
        <v>resa mancante</v>
      </c>
    </row>
    <row r="23" spans="2:21" x14ac:dyDescent="0.3">
      <c r="B23" s="335" t="s">
        <v>496</v>
      </c>
      <c r="C23" s="329" t="s">
        <v>498</v>
      </c>
      <c r="D23" s="330"/>
      <c r="E23" s="332"/>
      <c r="F23" s="406">
        <v>0.193</v>
      </c>
      <c r="G23" s="497"/>
      <c r="H23" s="352">
        <f t="shared" si="0"/>
        <v>0.193</v>
      </c>
      <c r="I23" s="331">
        <f t="shared" si="7"/>
        <v>0</v>
      </c>
      <c r="J23" s="331">
        <f t="shared" si="8"/>
        <v>0</v>
      </c>
      <c r="K23" s="331">
        <f>+I23*'Istruzioni per la compilazione'!$B$3</f>
        <v>0</v>
      </c>
      <c r="L23" s="332"/>
      <c r="M23" s="332"/>
      <c r="N23" s="332"/>
      <c r="O23" s="332"/>
      <c r="P23" s="332"/>
      <c r="Q23" s="333" t="str">
        <f t="shared" si="9"/>
        <v>resa mancante</v>
      </c>
      <c r="R23" s="333" t="str">
        <f t="shared" si="10"/>
        <v>resa mancante</v>
      </c>
      <c r="S23" s="333" t="str">
        <f>+IFERROR(Q23*'Istruzioni per la compilazione'!$B$3,"resa mancante")</f>
        <v>resa mancante</v>
      </c>
      <c r="T23" s="334" t="str">
        <f t="shared" si="11"/>
        <v>resa mancante</v>
      </c>
      <c r="U23" s="336" t="str">
        <f t="shared" si="12"/>
        <v>resa mancante</v>
      </c>
    </row>
    <row r="24" spans="2:21" x14ac:dyDescent="0.3">
      <c r="B24" s="335" t="s">
        <v>499</v>
      </c>
      <c r="C24" s="329" t="s">
        <v>6</v>
      </c>
      <c r="D24" s="330"/>
      <c r="E24" s="332"/>
      <c r="F24" s="406">
        <v>2.1000000000000001E-2</v>
      </c>
      <c r="G24" s="497"/>
      <c r="H24" s="352">
        <f t="shared" si="0"/>
        <v>2.1000000000000001E-2</v>
      </c>
      <c r="I24" s="331">
        <f t="shared" si="7"/>
        <v>0</v>
      </c>
      <c r="J24" s="331">
        <f t="shared" si="8"/>
        <v>0</v>
      </c>
      <c r="K24" s="331">
        <f>+I24*'Istruzioni per la compilazione'!$B$3</f>
        <v>0</v>
      </c>
      <c r="L24" s="332"/>
      <c r="M24" s="332"/>
      <c r="N24" s="332"/>
      <c r="O24" s="332"/>
      <c r="P24" s="332"/>
      <c r="Q24" s="333" t="str">
        <f t="shared" si="9"/>
        <v>resa mancante</v>
      </c>
      <c r="R24" s="333" t="str">
        <f t="shared" si="10"/>
        <v>resa mancante</v>
      </c>
      <c r="S24" s="333" t="str">
        <f>+IFERROR(Q24*'Istruzioni per la compilazione'!$B$3,"resa mancante")</f>
        <v>resa mancante</v>
      </c>
      <c r="T24" s="334" t="str">
        <f t="shared" si="11"/>
        <v>resa mancante</v>
      </c>
      <c r="U24" s="336" t="str">
        <f t="shared" si="12"/>
        <v>resa mancante</v>
      </c>
    </row>
    <row r="25" spans="2:21" ht="21.45" x14ac:dyDescent="0.3">
      <c r="B25" s="335" t="s">
        <v>500</v>
      </c>
      <c r="C25" s="329" t="s">
        <v>116</v>
      </c>
      <c r="D25" s="330"/>
      <c r="E25" s="332"/>
      <c r="F25" s="406">
        <v>2.8000000000000001E-2</v>
      </c>
      <c r="G25" s="497"/>
      <c r="H25" s="352">
        <f t="shared" si="0"/>
        <v>2.8000000000000001E-2</v>
      </c>
      <c r="I25" s="331">
        <f t="shared" si="7"/>
        <v>0</v>
      </c>
      <c r="J25" s="331">
        <f t="shared" si="8"/>
        <v>0</v>
      </c>
      <c r="K25" s="331">
        <f>+I25*'Istruzioni per la compilazione'!$B$3</f>
        <v>0</v>
      </c>
      <c r="L25" s="332"/>
      <c r="M25" s="332"/>
      <c r="N25" s="332"/>
      <c r="O25" s="332"/>
      <c r="P25" s="332"/>
      <c r="Q25" s="333" t="str">
        <f t="shared" si="3"/>
        <v>resa mancante</v>
      </c>
      <c r="R25" s="333" t="str">
        <f t="shared" si="4"/>
        <v>resa mancante</v>
      </c>
      <c r="S25" s="333" t="str">
        <f>+IFERROR(Q25*'Istruzioni per la compilazione'!$B$3,"resa mancante")</f>
        <v>resa mancante</v>
      </c>
      <c r="T25" s="334" t="str">
        <f t="shared" si="5"/>
        <v>resa mancante</v>
      </c>
      <c r="U25" s="336" t="str">
        <f t="shared" si="6"/>
        <v>resa mancante</v>
      </c>
    </row>
    <row r="26" spans="2:21" ht="11.15" thickBot="1" x14ac:dyDescent="0.35">
      <c r="B26" s="408" t="s">
        <v>501</v>
      </c>
      <c r="C26" s="409" t="s">
        <v>502</v>
      </c>
      <c r="D26" s="337"/>
      <c r="E26" s="338"/>
      <c r="F26" s="407">
        <v>0.59143000000000001</v>
      </c>
      <c r="G26" s="498"/>
      <c r="H26" s="353">
        <f t="shared" ref="H26" si="13">F26*(1-$G$5)</f>
        <v>0.59143000000000001</v>
      </c>
      <c r="I26" s="339">
        <f t="shared" ref="I26" si="14">+E26*D26*H26</f>
        <v>0</v>
      </c>
      <c r="J26" s="339">
        <f t="shared" ref="J26" si="15">+I26*12</f>
        <v>0</v>
      </c>
      <c r="K26" s="339">
        <f>+I26*'Istruzioni per la compilazione'!$B$3</f>
        <v>0</v>
      </c>
      <c r="L26" s="338"/>
      <c r="M26" s="338"/>
      <c r="N26" s="338"/>
      <c r="O26" s="338"/>
      <c r="P26" s="338"/>
      <c r="Q26" s="340" t="str">
        <f t="shared" ref="Q26" si="16">IFERROR(D26*E26/L26,"resa mancante")</f>
        <v>resa mancante</v>
      </c>
      <c r="R26" s="340" t="str">
        <f t="shared" ref="R26" si="17">+IFERROR(Q26*12,"resa mancante")</f>
        <v>resa mancante</v>
      </c>
      <c r="S26" s="340" t="str">
        <f>+IFERROR(Q26*'Istruzioni per la compilazione'!$B$3,"resa mancante")</f>
        <v>resa mancante</v>
      </c>
      <c r="T26" s="341" t="str">
        <f t="shared" ref="T26" si="18">+IFERROR(R26*P26,"resa mancante")</f>
        <v>resa mancante</v>
      </c>
      <c r="U26" s="342" t="str">
        <f t="shared" ref="U26" si="19">+IFERROR(S26*P26,"resa mancante")</f>
        <v>resa mancante</v>
      </c>
    </row>
    <row r="27" spans="2:21" ht="11.15" thickBot="1" x14ac:dyDescent="0.35">
      <c r="B27" s="24"/>
      <c r="C27" s="25"/>
      <c r="D27" s="25"/>
      <c r="F27" s="26"/>
      <c r="I27" s="96">
        <f>SUM(I5:I26)</f>
        <v>0</v>
      </c>
      <c r="J27" s="97">
        <f>SUM(J5:J26)</f>
        <v>0</v>
      </c>
      <c r="K27" s="98">
        <f>SUM(K5:K26)</f>
        <v>0</v>
      </c>
      <c r="Q27" s="149">
        <f>SUM(Q5:Q26)</f>
        <v>0</v>
      </c>
      <c r="R27" s="150">
        <f>SUM(R5:R26)</f>
        <v>0</v>
      </c>
      <c r="S27" s="150">
        <f>SUM(S5:S26)</f>
        <v>0</v>
      </c>
      <c r="T27" s="177">
        <f>SUM(T5:T26)</f>
        <v>0</v>
      </c>
      <c r="U27" s="178">
        <f>SUM(U5:U26)</f>
        <v>0</v>
      </c>
    </row>
    <row r="28" spans="2:21" ht="11.15" thickBot="1" x14ac:dyDescent="0.35">
      <c r="B28" s="24"/>
      <c r="C28" s="25"/>
      <c r="D28" s="25"/>
      <c r="F28" s="26"/>
      <c r="J28" s="6"/>
      <c r="Q28" s="471" t="s">
        <v>89</v>
      </c>
      <c r="R28" s="472"/>
      <c r="S28" s="472"/>
      <c r="T28" s="472"/>
      <c r="U28" s="95">
        <f>IFERROR(U27/K27,0)</f>
        <v>0</v>
      </c>
    </row>
    <row r="29" spans="2:21" x14ac:dyDescent="0.3">
      <c r="B29" s="24"/>
      <c r="C29" s="25"/>
      <c r="D29" s="25"/>
      <c r="F29" s="26"/>
      <c r="J29" s="6"/>
    </row>
    <row r="30" spans="2:21" x14ac:dyDescent="0.3">
      <c r="B30" s="24"/>
      <c r="C30" s="25"/>
      <c r="D30" s="25"/>
      <c r="F30" s="26"/>
      <c r="J30" s="6"/>
    </row>
    <row r="31" spans="2:21" x14ac:dyDescent="0.3">
      <c r="B31" s="24"/>
      <c r="C31" s="25"/>
      <c r="D31" s="25"/>
      <c r="F31" s="26"/>
      <c r="J31" s="6"/>
    </row>
    <row r="32" spans="2:21" x14ac:dyDescent="0.3">
      <c r="B32" s="24"/>
      <c r="C32" s="25"/>
      <c r="D32" s="25"/>
      <c r="F32" s="26"/>
    </row>
    <row r="33" spans="2:6" x14ac:dyDescent="0.3">
      <c r="B33" s="24"/>
      <c r="C33" s="25"/>
      <c r="D33" s="25"/>
      <c r="F33" s="26"/>
    </row>
    <row r="34" spans="2:6" x14ac:dyDescent="0.3">
      <c r="B34" s="24"/>
      <c r="C34" s="25"/>
      <c r="D34" s="25"/>
      <c r="F34" s="26"/>
    </row>
    <row r="35" spans="2:6" x14ac:dyDescent="0.3">
      <c r="B35" s="24"/>
      <c r="C35" s="25"/>
      <c r="D35" s="25"/>
      <c r="F35" s="26"/>
    </row>
    <row r="36" spans="2:6" x14ac:dyDescent="0.3">
      <c r="B36" s="24"/>
      <c r="C36" s="25"/>
      <c r="D36" s="25"/>
      <c r="F36" s="26"/>
    </row>
    <row r="37" spans="2:6" x14ac:dyDescent="0.3">
      <c r="B37" s="24"/>
      <c r="C37" s="25"/>
      <c r="D37" s="25"/>
      <c r="F37" s="26"/>
    </row>
    <row r="38" spans="2:6" x14ac:dyDescent="0.3">
      <c r="B38" s="24"/>
      <c r="C38" s="25"/>
      <c r="D38" s="25"/>
      <c r="F38" s="26"/>
    </row>
    <row r="39" spans="2:6" x14ac:dyDescent="0.3">
      <c r="B39" s="24"/>
      <c r="C39" s="25"/>
      <c r="D39" s="25"/>
      <c r="F39" s="26"/>
    </row>
    <row r="40" spans="2:6" x14ac:dyDescent="0.3">
      <c r="B40" s="24"/>
      <c r="C40" s="25"/>
      <c r="D40" s="25"/>
      <c r="F40" s="26"/>
    </row>
    <row r="41" spans="2:6" x14ac:dyDescent="0.3">
      <c r="B41" s="24"/>
      <c r="C41" s="25"/>
      <c r="D41" s="25"/>
      <c r="F41" s="26"/>
    </row>
    <row r="42" spans="2:6" x14ac:dyDescent="0.3">
      <c r="B42" s="24"/>
      <c r="C42" s="25"/>
      <c r="D42" s="25"/>
      <c r="F42" s="26"/>
    </row>
    <row r="43" spans="2:6" x14ac:dyDescent="0.3">
      <c r="B43" s="24"/>
      <c r="C43" s="25"/>
      <c r="D43" s="25"/>
      <c r="F43" s="26"/>
    </row>
    <row r="44" spans="2:6" x14ac:dyDescent="0.3">
      <c r="B44" s="24"/>
      <c r="C44" s="25"/>
      <c r="D44" s="25"/>
      <c r="F44" s="26"/>
    </row>
    <row r="45" spans="2:6" x14ac:dyDescent="0.3">
      <c r="B45" s="24"/>
      <c r="C45" s="25"/>
      <c r="D45" s="25"/>
      <c r="F45" s="26"/>
    </row>
    <row r="46" spans="2:6" x14ac:dyDescent="0.3">
      <c r="B46" s="24"/>
      <c r="C46" s="25"/>
      <c r="D46" s="25"/>
      <c r="F46" s="26"/>
    </row>
    <row r="47" spans="2:6" x14ac:dyDescent="0.3">
      <c r="B47" s="24"/>
      <c r="C47" s="25"/>
      <c r="D47" s="25"/>
      <c r="F47" s="26"/>
    </row>
    <row r="48" spans="2:6" x14ac:dyDescent="0.3">
      <c r="B48" s="24"/>
      <c r="C48" s="25"/>
      <c r="D48" s="25"/>
      <c r="F48" s="26"/>
    </row>
    <row r="49" spans="2:6" x14ac:dyDescent="0.3">
      <c r="B49" s="24"/>
      <c r="C49" s="25"/>
      <c r="D49" s="25"/>
      <c r="F49" s="26"/>
    </row>
    <row r="50" spans="2:6" x14ac:dyDescent="0.3">
      <c r="B50" s="24"/>
      <c r="C50" s="25"/>
      <c r="D50" s="25"/>
      <c r="F50" s="26"/>
    </row>
    <row r="51" spans="2:6" x14ac:dyDescent="0.3">
      <c r="B51" s="24"/>
      <c r="C51" s="25"/>
      <c r="D51" s="25"/>
      <c r="F51" s="26"/>
    </row>
    <row r="52" spans="2:6" x14ac:dyDescent="0.3">
      <c r="B52" s="24"/>
      <c r="C52" s="25"/>
      <c r="D52" s="25"/>
      <c r="F52" s="26"/>
    </row>
    <row r="53" spans="2:6" x14ac:dyDescent="0.3">
      <c r="B53" s="24"/>
      <c r="C53" s="25"/>
      <c r="D53" s="25"/>
      <c r="F53" s="26"/>
    </row>
    <row r="54" spans="2:6" x14ac:dyDescent="0.3">
      <c r="B54" s="24"/>
      <c r="C54" s="25"/>
      <c r="D54" s="25"/>
      <c r="F54" s="26"/>
    </row>
    <row r="55" spans="2:6" x14ac:dyDescent="0.3">
      <c r="B55" s="24"/>
      <c r="C55" s="25"/>
      <c r="D55" s="25"/>
      <c r="F55" s="26"/>
    </row>
    <row r="56" spans="2:6" x14ac:dyDescent="0.3">
      <c r="B56" s="24"/>
      <c r="C56" s="25"/>
      <c r="D56" s="25"/>
      <c r="F56" s="26"/>
    </row>
    <row r="57" spans="2:6" x14ac:dyDescent="0.3">
      <c r="B57" s="24"/>
      <c r="C57" s="25"/>
      <c r="D57" s="25"/>
      <c r="F57" s="26"/>
    </row>
    <row r="58" spans="2:6" x14ac:dyDescent="0.3">
      <c r="B58" s="24"/>
      <c r="C58" s="25"/>
      <c r="D58" s="25"/>
      <c r="F58" s="26"/>
    </row>
    <row r="59" spans="2:6" x14ac:dyDescent="0.3">
      <c r="B59" s="24"/>
      <c r="C59" s="25"/>
      <c r="D59" s="25"/>
      <c r="F59" s="26"/>
    </row>
    <row r="60" spans="2:6" x14ac:dyDescent="0.3">
      <c r="B60" s="24"/>
      <c r="C60" s="25"/>
      <c r="D60" s="25"/>
      <c r="F60" s="26"/>
    </row>
    <row r="61" spans="2:6" x14ac:dyDescent="0.3">
      <c r="B61" s="24"/>
      <c r="C61" s="25"/>
      <c r="D61" s="25"/>
      <c r="F61" s="26"/>
    </row>
    <row r="62" spans="2:6" x14ac:dyDescent="0.3">
      <c r="B62" s="24"/>
      <c r="C62" s="25"/>
      <c r="D62" s="25"/>
      <c r="F62" s="26"/>
    </row>
    <row r="63" spans="2:6" x14ac:dyDescent="0.3">
      <c r="B63" s="24"/>
      <c r="C63" s="25"/>
      <c r="D63" s="25"/>
      <c r="F63" s="26"/>
    </row>
    <row r="64" spans="2:6" x14ac:dyDescent="0.3">
      <c r="B64" s="24"/>
      <c r="C64" s="25"/>
      <c r="D64" s="25"/>
      <c r="F64" s="26"/>
    </row>
    <row r="65" spans="2:6" x14ac:dyDescent="0.3">
      <c r="B65" s="24"/>
      <c r="C65" s="25"/>
      <c r="D65" s="25"/>
      <c r="F65" s="26"/>
    </row>
    <row r="66" spans="2:6" x14ac:dyDescent="0.3">
      <c r="B66" s="24"/>
      <c r="C66" s="25"/>
      <c r="D66" s="25"/>
      <c r="F66" s="26"/>
    </row>
    <row r="67" spans="2:6" x14ac:dyDescent="0.3">
      <c r="B67" s="24"/>
      <c r="C67" s="25"/>
      <c r="D67" s="25"/>
      <c r="F67" s="26"/>
    </row>
    <row r="68" spans="2:6" x14ac:dyDescent="0.3">
      <c r="B68" s="24"/>
      <c r="C68" s="25"/>
      <c r="D68" s="25"/>
      <c r="F68" s="26"/>
    </row>
    <row r="69" spans="2:6" x14ac:dyDescent="0.3">
      <c r="B69" s="24"/>
      <c r="C69" s="25"/>
      <c r="D69" s="25"/>
      <c r="F69" s="26"/>
    </row>
  </sheetData>
  <mergeCells count="2">
    <mergeCell ref="Q28:T28"/>
    <mergeCell ref="G5:G2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19</vt:i4>
      </vt:variant>
    </vt:vector>
  </HeadingPairs>
  <TitlesOfParts>
    <vt:vector size="19" baseType="lpstr">
      <vt:lpstr>appoggio</vt:lpstr>
      <vt:lpstr>Copertina</vt:lpstr>
      <vt:lpstr>Istruzioni per la compilazione</vt:lpstr>
      <vt:lpstr>AB_AAR</vt:lpstr>
      <vt:lpstr>AB_AR</vt:lpstr>
      <vt:lpstr>AB_MR</vt:lpstr>
      <vt:lpstr>AB_BR</vt:lpstr>
      <vt:lpstr>AB_AE</vt:lpstr>
      <vt:lpstr>ARP_MQ</vt:lpstr>
      <vt:lpstr>ARP_PT</vt:lpstr>
      <vt:lpstr>ARP_RH</vt:lpstr>
      <vt:lpstr>PRO</vt:lpstr>
      <vt:lpstr>ARNP_MQ</vt:lpstr>
      <vt:lpstr>ARNP_PT</vt:lpstr>
      <vt:lpstr>ARNP_RH</vt:lpstr>
      <vt:lpstr>PRR</vt:lpstr>
      <vt:lpstr>LR</vt:lpstr>
      <vt:lpstr>Riepilogo Ricavi Costi e Utile</vt:lpstr>
      <vt:lpstr>Dettaglio costi del lavoro</vt:lpstr>
    </vt:vector>
  </TitlesOfParts>
  <Company>Consip S.p.A.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Consip</cp:lastModifiedBy>
  <dcterms:created xsi:type="dcterms:W3CDTF">2023-11-15T09:21:17Z</dcterms:created>
  <dcterms:modified xsi:type="dcterms:W3CDTF">2024-02-05T11:18:43Z</dcterms:modified>
</cp:coreProperties>
</file>