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irene.salome\Desktop\SOPRA  SOGLIA\ACQUISTI SU DELEGA\SOGEI\ID 2528 - CA BROADCOM\06. Documenti\ALLEGATI\"/>
    </mc:Choice>
  </mc:AlternateContent>
  <bookViews>
    <workbookView xWindow="-110" yWindow="-110" windowWidth="19420" windowHeight="10420"/>
  </bookViews>
  <sheets>
    <sheet name="BdA" sheetId="12" r:id="rId1"/>
  </sheet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H117" i="12" l="1"/>
  <c r="G117" i="12"/>
  <c r="H91" i="12"/>
  <c r="G108" i="12"/>
  <c r="G97" i="12"/>
  <c r="G92" i="12"/>
  <c r="G91" i="12"/>
  <c r="G82" i="12"/>
  <c r="H48" i="12" l="1"/>
  <c r="H65" i="12"/>
  <c r="G71" i="12"/>
  <c r="G66" i="12"/>
  <c r="G65" i="12"/>
  <c r="H57" i="12"/>
  <c r="G62" i="12"/>
  <c r="G58" i="12"/>
  <c r="G59" i="12"/>
  <c r="G60" i="12"/>
  <c r="G61" i="12"/>
  <c r="G57" i="12"/>
  <c r="G49" i="12"/>
  <c r="G50" i="12"/>
  <c r="G51" i="12"/>
  <c r="G52" i="12"/>
  <c r="G48" i="12"/>
  <c r="G38" i="12"/>
  <c r="H38" i="12"/>
  <c r="G29" i="12"/>
  <c r="G18" i="12"/>
  <c r="H12" i="12"/>
  <c r="G13" i="12"/>
  <c r="G12" i="12"/>
  <c r="G5" i="12"/>
  <c r="G4" i="12"/>
  <c r="G9" i="12"/>
  <c r="H4" i="12"/>
  <c r="G8" i="12"/>
  <c r="G6" i="12"/>
  <c r="G7" i="12"/>
  <c r="I104" i="12" l="1"/>
  <c r="H126" i="12"/>
  <c r="H53" i="12" l="1"/>
  <c r="H127" i="12" s="1"/>
</calcChain>
</file>

<file path=xl/sharedStrings.xml><?xml version="1.0" encoding="utf-8"?>
<sst xmlns="http://schemas.openxmlformats.org/spreadsheetml/2006/main" count="204" uniqueCount="83">
  <si>
    <t>CA Endevor Software Change Manager Automated Configuration</t>
  </si>
  <si>
    <t xml:space="preserve">CA Endevor Software Change Manager Plus </t>
  </si>
  <si>
    <t xml:space="preserve">CA Endevor Software Change Manager Extended Processors </t>
  </si>
  <si>
    <t xml:space="preserve">CA Endevor Software Change Manager Quick Edit </t>
  </si>
  <si>
    <t>CA Disk Backup and Restore</t>
  </si>
  <si>
    <t>CA Endevor Software Change Manager Extended Processors</t>
  </si>
  <si>
    <t xml:space="preserve">CA InterTest for CICS for z/OS Plus </t>
  </si>
  <si>
    <t>d) servizi di supporto specialistico sulle tecnologie CA/BROADCOM</t>
  </si>
  <si>
    <t>TOTALE a)</t>
  </si>
  <si>
    <t>TOTALE b)</t>
  </si>
  <si>
    <t>TOTALE c)</t>
  </si>
  <si>
    <t>TOTALE d)</t>
  </si>
  <si>
    <t>TOTALE e)</t>
  </si>
  <si>
    <t>TOTALE f)</t>
  </si>
  <si>
    <t>TOTALE g)</t>
  </si>
  <si>
    <t>PERIMETRO BASE</t>
  </si>
  <si>
    <t>QTA'/MSU</t>
  </si>
  <si>
    <t>QTA'/SCSU</t>
  </si>
  <si>
    <t>PERIMETRO OPZIONALE</t>
  </si>
  <si>
    <t>DX OI SaaS</t>
  </si>
  <si>
    <t>DX APM SaaS Full Stack Monitoring</t>
  </si>
  <si>
    <t>DX APM Full Stack Monitoring On Premise</t>
  </si>
  <si>
    <t>DX Infrastructure Management</t>
  </si>
  <si>
    <t>DX NetOps</t>
  </si>
  <si>
    <r>
      <t xml:space="preserve">CA Vantage </t>
    </r>
    <r>
      <rPr>
        <sz val="8"/>
        <rFont val="Arial"/>
        <family val="2"/>
      </rPr>
      <t>storage resource manager allocation option</t>
    </r>
  </si>
  <si>
    <r>
      <t xml:space="preserve">CA Vantage </t>
    </r>
    <r>
      <rPr>
        <sz val="8"/>
        <rFont val="Arial"/>
        <family val="2"/>
      </rPr>
      <t xml:space="preserve">storage resource manager automation option </t>
    </r>
  </si>
  <si>
    <r>
      <t xml:space="preserve">CA Vantage </t>
    </r>
    <r>
      <rPr>
        <sz val="8"/>
        <rFont val="Arial"/>
        <family val="2"/>
      </rPr>
      <t xml:space="preserve">storage resource manager </t>
    </r>
  </si>
  <si>
    <r>
      <t xml:space="preserve">CA </t>
    </r>
    <r>
      <rPr>
        <sz val="8"/>
        <rFont val="Arial"/>
        <family val="2"/>
      </rPr>
      <t xml:space="preserve">Vantage storage resource manager interface for  CA Disk </t>
    </r>
  </si>
  <si>
    <r>
      <t xml:space="preserve">CA </t>
    </r>
    <r>
      <rPr>
        <sz val="8"/>
        <rFont val="Arial"/>
        <family val="2"/>
      </rPr>
      <t xml:space="preserve">Vantage storage resource manager tape resource option </t>
    </r>
  </si>
  <si>
    <t>CA View for z/OS Plus</t>
  </si>
  <si>
    <t>DX Operational Intelligence</t>
  </si>
  <si>
    <t>DX App Synthetic Monitor</t>
  </si>
  <si>
    <t>Licenza/Bundle</t>
  </si>
  <si>
    <t>Licenza</t>
  </si>
  <si>
    <t>Bundle:
CA View for z/OS Plus</t>
  </si>
  <si>
    <t>CA View Extended retention option</t>
  </si>
  <si>
    <t>CA Workload Automation ESP edition</t>
  </si>
  <si>
    <t>CA Workload Automation High Encryption</t>
  </si>
  <si>
    <t>CA Workload Automation High Availability EE</t>
  </si>
  <si>
    <t>CA Workload Automation Service Governor EE</t>
  </si>
  <si>
    <t>CA Workload Automation Restart Option EE</t>
  </si>
  <si>
    <t xml:space="preserve">Bundle:
Workload Automation Intelligence </t>
  </si>
  <si>
    <t xml:space="preserve">Bundle:
CA Sysview Performance Intelligence </t>
  </si>
  <si>
    <t>CA Cross-Enterprise APM for Mainframe</t>
  </si>
  <si>
    <t>CA SYSVIEW Realtime Performance Mgmt</t>
  </si>
  <si>
    <t>CA SYSVIEW Realtime Performance Mgmt Option for CICS</t>
  </si>
  <si>
    <t>CA SYSVIEW Realtime Performance Mgmt Event Capture Option</t>
  </si>
  <si>
    <t>CA SYSVIEW Realtime Performance Mgmt Option for WebSphere MQ</t>
  </si>
  <si>
    <t>CA SYSVIEW Realtime Performance Mgmt Option for TCPIP</t>
  </si>
  <si>
    <t xml:space="preserve">CA SYSVIEW Realtime Performance Mgmt Option for IMS </t>
  </si>
  <si>
    <t>CA SYSVIEW Realtime Performance Mgmt Option for DB 2</t>
  </si>
  <si>
    <t xml:space="preserve">CA Dynamic Capacity Intelligence </t>
  </si>
  <si>
    <t xml:space="preserve">CA Mainframe Operational Intelligence (MOI) </t>
  </si>
  <si>
    <t xml:space="preserve">CA Mainframe Application Tuner </t>
  </si>
  <si>
    <t xml:space="preserve">Bundle:
Vantage Storage Intelligence </t>
  </si>
  <si>
    <t xml:space="preserve">CA Vantage Storage Resource Manager DFSMShsm option </t>
  </si>
  <si>
    <t xml:space="preserve">CA Vantage Storage Resource Manager Interface for USS </t>
  </si>
  <si>
    <t>CA Vantage Database Option</t>
  </si>
  <si>
    <t>Bundle:
Portfolio License Agreement AIOPS</t>
  </si>
  <si>
    <t>DX Netops Insight</t>
  </si>
  <si>
    <t>AppNeta Universal License Unit</t>
  </si>
  <si>
    <t>n.a.</t>
  </si>
  <si>
    <t>TOTALE h)</t>
  </si>
  <si>
    <t xml:space="preserve">a) Sottoscrizioni di prodotti sw CA/BROADCOM in ambito mainframe </t>
  </si>
  <si>
    <t>b) manutenzione delle licenze  perpetue di prodotti sw CA/BROADCOM in ambito mainframe</t>
  </si>
  <si>
    <t xml:space="preserve">c) sottoscrizioni di prodotti sw CA/BROADCOM  in ambito open </t>
  </si>
  <si>
    <t>e) upgrade di sottoscrizioni di prodotti sw CA/BROADCOM in ambito mainframe</t>
  </si>
  <si>
    <t>f) upgrade di licenze perpetue di prodotti sw CA/BROADCOM in ambito mainframe</t>
  </si>
  <si>
    <t xml:space="preserve">g) manutenzione di upgrade di licenze perpetue di prodotti software CA/BROADCOM in ambito mainframe </t>
  </si>
  <si>
    <t xml:space="preserve">h) upgrade di sottoscrizioni di prodotti swe CA/BROADCOM in ambito open </t>
  </si>
  <si>
    <t>COSTO UNITARIO A BDA</t>
  </si>
  <si>
    <t>PREZZO OFFERTO</t>
  </si>
  <si>
    <t>VERIFICA</t>
  </si>
  <si>
    <t xml:space="preserve">Mainframe Specialist </t>
  </si>
  <si>
    <t>Mainframe Specialist APM</t>
  </si>
  <si>
    <t xml:space="preserve">APM Specialist </t>
  </si>
  <si>
    <t xml:space="preserve">Software Change Manager Specialist </t>
  </si>
  <si>
    <t>QUANTITA'
(GG/PP)</t>
  </si>
  <si>
    <t xml:space="preserve">APM Designer </t>
  </si>
  <si>
    <t xml:space="preserve">COSTO UNITARIO A BDA </t>
  </si>
  <si>
    <t>TOTALE BDA PER PERIMETRO OPZIONALE</t>
  </si>
  <si>
    <t>TOTALE BDA PER PERIMETRO BASE + OPZIONALE</t>
  </si>
  <si>
    <t>TOTALE BDA PER PERIMETRO BASE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</si>
</sst>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4" formatCode="_-&quot;€&quot;\ * #,##0.00_-;\-&quot;€&quot;\ * #,##0.00_-;_-&quot;€&quot;\ * &quot;-&quot;??_-;_-@_-"/>
    <numFmt numFmtId="43" formatCode="_-* #,##0.00_-;\-* #,##0.00_-;_-* &quot;-&quot;??_-;_-@_-"/>
    <numFmt numFmtId="164" formatCode="_-* #,##0.00\ [$€-410]_-;\-* #,##0.00\ [$€-410]_-;_-* &quot;-&quot;??\ [$€-410]_-;_-@_-"/>
    <numFmt numFmtId="165" formatCode="[$€-2]\ #,##0.00"/>
    <numFmt numFmtId="166" formatCode="0;[Red]0"/>
  </numFmts>
  <fonts count="18" x14ac:knownFonts="1">
    <font>
      <sz val="11"/>
      <color theme="1"/>
      <name val="Calibri"/>
      <family val="2"/>
      <scheme val="minor"/>
    </font>
    <font>
      <sz val="10"/>
      <color theme="1"/>
      <name val="Arial"/>
      <family val="2"/>
    </font>
    <font>
      <sz val="12"/>
      <color theme="1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0"/>
      <color theme="1"/>
      <name val="Calibri"/>
      <family val="2"/>
      <scheme val="minor"/>
    </font>
    <font>
      <sz val="10"/>
      <name val="Calibri"/>
      <family val="2"/>
      <scheme val="minor"/>
    </font>
    <font>
      <sz val="10"/>
      <color theme="1"/>
      <name val="Calibri"/>
      <family val="2"/>
      <scheme val="minor"/>
    </font>
    <font>
      <sz val="12"/>
      <color rgb="FFFF0000"/>
      <name val="Calibri"/>
      <family val="2"/>
      <scheme val="minor"/>
    </font>
    <font>
      <sz val="8"/>
      <name val="Arial"/>
      <family val="2"/>
    </font>
    <font>
      <sz val="1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0"/>
      <name val="Calibri"/>
      <family val="2"/>
      <scheme val="minor"/>
    </font>
    <font>
      <sz val="11"/>
      <color theme="1"/>
      <name val="Arial"/>
      <family val="2"/>
    </font>
    <font>
      <sz val="11"/>
      <color rgb="FFFF0000"/>
      <name val="Arial"/>
      <family val="2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6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6" tint="0.59996337778862885"/>
        <bgColor indexed="64"/>
      </patternFill>
    </fill>
    <fill>
      <patternFill patternType="solid">
        <fgColor theme="7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4" fillId="0" borderId="0" applyFont="0" applyFill="0" applyBorder="0" applyAlignment="0" applyProtection="0"/>
  </cellStyleXfs>
  <cellXfs count="111">
    <xf numFmtId="0" fontId="0" fillId="0" borderId="0" xfId="0"/>
    <xf numFmtId="44" fontId="5" fillId="2" borderId="1" xfId="2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 wrapText="1"/>
    </xf>
    <xf numFmtId="164" fontId="6" fillId="0" borderId="1" xfId="2" applyNumberFormat="1" applyFont="1" applyFill="1" applyBorder="1" applyAlignment="1">
      <alignment horizontal="center" vertical="center" wrapText="1"/>
    </xf>
    <xf numFmtId="164" fontId="7" fillId="0" borderId="0" xfId="0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164" fontId="5" fillId="2" borderId="1" xfId="0" applyNumberFormat="1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justify" wrapText="1"/>
    </xf>
    <xf numFmtId="0" fontId="2" fillId="0" borderId="0" xfId="0" applyFont="1" applyFill="1" applyBorder="1" applyAlignment="1">
      <alignment horizontal="justify" vertical="center" wrapText="1"/>
    </xf>
    <xf numFmtId="44" fontId="2" fillId="0" borderId="0" xfId="2" applyFont="1" applyFill="1" applyBorder="1" applyAlignment="1">
      <alignment horizontal="justify" vertical="center" wrapText="1"/>
    </xf>
    <xf numFmtId="164" fontId="5" fillId="2" borderId="1" xfId="0" applyNumberFormat="1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center" wrapText="1"/>
    </xf>
    <xf numFmtId="0" fontId="6" fillId="0" borderId="1" xfId="0" applyFont="1" applyFill="1" applyBorder="1" applyAlignment="1">
      <alignment horizontal="justify" vertical="top" wrapText="1"/>
    </xf>
    <xf numFmtId="165" fontId="13" fillId="0" borderId="0" xfId="0" applyNumberFormat="1" applyFont="1" applyFill="1" applyBorder="1" applyAlignment="1">
      <alignment horizontal="justify"/>
    </xf>
    <xf numFmtId="165" fontId="2" fillId="0" borderId="0" xfId="0" applyNumberFormat="1" applyFont="1" applyFill="1" applyBorder="1" applyAlignment="1">
      <alignment horizontal="justify" wrapText="1"/>
    </xf>
    <xf numFmtId="165" fontId="14" fillId="0" borderId="0" xfId="0" applyNumberFormat="1" applyFont="1" applyFill="1" applyBorder="1" applyAlignment="1">
      <alignment horizontal="justify"/>
    </xf>
    <xf numFmtId="0" fontId="8" fillId="0" borderId="0" xfId="0" applyFont="1" applyFill="1" applyBorder="1" applyAlignment="1">
      <alignment horizontal="justify" wrapText="1"/>
    </xf>
    <xf numFmtId="44" fontId="5" fillId="2" borderId="1" xfId="2" applyFont="1" applyFill="1" applyBorder="1" applyAlignment="1">
      <alignment horizontal="justify" vertical="center" wrapText="1"/>
    </xf>
    <xf numFmtId="0" fontId="6" fillId="0" borderId="3" xfId="0" applyFont="1" applyFill="1" applyBorder="1" applyAlignment="1">
      <alignment horizontal="justify" vertical="top" wrapText="1"/>
    </xf>
    <xf numFmtId="44" fontId="8" fillId="0" borderId="0" xfId="2" applyFont="1" applyFill="1" applyBorder="1" applyAlignment="1">
      <alignment horizontal="justify" wrapText="1"/>
    </xf>
    <xf numFmtId="49" fontId="6" fillId="0" borderId="1" xfId="1" applyNumberFormat="1" applyFont="1" applyFill="1" applyBorder="1" applyAlignment="1">
      <alignment horizontal="justify" vertical="top" wrapText="1"/>
    </xf>
    <xf numFmtId="43" fontId="6" fillId="0" borderId="1" xfId="1" applyFont="1" applyFill="1" applyBorder="1" applyAlignment="1">
      <alignment horizontal="justify" vertical="top" wrapText="1"/>
    </xf>
    <xf numFmtId="0" fontId="3" fillId="0" borderId="0" xfId="0" applyFont="1" applyFill="1" applyBorder="1" applyAlignment="1">
      <alignment horizontal="justify" wrapText="1"/>
    </xf>
    <xf numFmtId="44" fontId="3" fillId="0" borderId="0" xfId="2" applyFont="1" applyFill="1" applyBorder="1" applyAlignment="1">
      <alignment horizontal="justify" wrapText="1"/>
    </xf>
    <xf numFmtId="0" fontId="7" fillId="0" borderId="1" xfId="0" applyFont="1" applyFill="1" applyBorder="1" applyAlignment="1">
      <alignment horizontal="justify" vertical="top" wrapText="1"/>
    </xf>
    <xf numFmtId="44" fontId="2" fillId="0" borderId="0" xfId="2" applyFont="1" applyFill="1" applyBorder="1" applyAlignment="1">
      <alignment horizontal="justify" wrapText="1"/>
    </xf>
    <xf numFmtId="44" fontId="12" fillId="2" borderId="1" xfId="2" applyFont="1" applyFill="1" applyBorder="1" applyAlignment="1">
      <alignment horizontal="justify" vertical="center" wrapText="1"/>
    </xf>
    <xf numFmtId="0" fontId="7" fillId="0" borderId="0" xfId="0" applyFont="1" applyFill="1" applyBorder="1" applyAlignment="1">
      <alignment horizontal="justify" vertical="top" wrapText="1"/>
    </xf>
    <xf numFmtId="44" fontId="5" fillId="0" borderId="0" xfId="2" applyFont="1" applyFill="1" applyBorder="1" applyAlignment="1">
      <alignment horizontal="justify" vertical="center" wrapText="1"/>
    </xf>
    <xf numFmtId="0" fontId="15" fillId="0" borderId="0" xfId="0" applyFont="1" applyFill="1" applyBorder="1" applyAlignment="1">
      <alignment horizontal="justify" wrapText="1"/>
    </xf>
    <xf numFmtId="164" fontId="2" fillId="0" borderId="0" xfId="0" applyNumberFormat="1" applyFont="1" applyFill="1" applyBorder="1" applyAlignment="1">
      <alignment horizontal="justify" wrapText="1"/>
    </xf>
    <xf numFmtId="44" fontId="2" fillId="0" borderId="0" xfId="0" applyNumberFormat="1" applyFont="1" applyFill="1" applyBorder="1" applyAlignment="1">
      <alignment horizontal="justify" wrapText="1"/>
    </xf>
    <xf numFmtId="4" fontId="3" fillId="0" borderId="0" xfId="0" applyNumberFormat="1" applyFont="1" applyFill="1" applyBorder="1" applyAlignment="1">
      <alignment horizontal="justify" wrapText="1"/>
    </xf>
    <xf numFmtId="4" fontId="2" fillId="0" borderId="0" xfId="0" applyNumberFormat="1" applyFont="1" applyFill="1" applyBorder="1" applyAlignment="1">
      <alignment horizontal="justify" wrapText="1"/>
    </xf>
    <xf numFmtId="44" fontId="8" fillId="0" borderId="0" xfId="0" applyNumberFormat="1" applyFont="1" applyFill="1" applyBorder="1" applyAlignment="1">
      <alignment horizontal="justify" wrapText="1"/>
    </xf>
    <xf numFmtId="0" fontId="2" fillId="3" borderId="0" xfId="0" applyFont="1" applyFill="1" applyBorder="1" applyAlignment="1">
      <alignment horizontal="justify" wrapText="1"/>
    </xf>
    <xf numFmtId="164" fontId="5" fillId="2" borderId="1" xfId="0" applyNumberFormat="1" applyFont="1" applyFill="1" applyBorder="1" applyAlignment="1">
      <alignment horizontal="justify" vertical="justify" wrapText="1"/>
    </xf>
    <xf numFmtId="0" fontId="2" fillId="0" borderId="0" xfId="0" applyFont="1" applyFill="1" applyBorder="1" applyAlignment="1">
      <alignment horizontal="center" wrapText="1"/>
    </xf>
    <xf numFmtId="0" fontId="7" fillId="0" borderId="0" xfId="0" applyFont="1" applyFill="1" applyBorder="1" applyAlignment="1">
      <alignment horizontal="center" vertical="top" wrapText="1"/>
    </xf>
    <xf numFmtId="0" fontId="2" fillId="3" borderId="0" xfId="0" applyFont="1" applyFill="1" applyBorder="1" applyAlignment="1">
      <alignment horizont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164" fontId="6" fillId="0" borderId="3" xfId="2" applyNumberFormat="1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wrapText="1"/>
    </xf>
    <xf numFmtId="166" fontId="7" fillId="0" borderId="1" xfId="0" applyNumberFormat="1" applyFont="1" applyFill="1" applyBorder="1" applyAlignment="1">
      <alignment horizontal="center" vertical="center" wrapText="1"/>
    </xf>
    <xf numFmtId="164" fontId="6" fillId="0" borderId="1" xfId="1" applyNumberFormat="1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 wrapText="1"/>
    </xf>
    <xf numFmtId="164" fontId="6" fillId="0" borderId="3" xfId="1" applyNumberFormat="1" applyFont="1" applyFill="1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7" xfId="0" applyBorder="1" applyAlignment="1">
      <alignment horizontal="center" wrapText="1"/>
    </xf>
    <xf numFmtId="0" fontId="0" fillId="0" borderId="2" xfId="0" applyBorder="1" applyAlignment="1">
      <alignment horizontal="center" wrapText="1"/>
    </xf>
    <xf numFmtId="164" fontId="16" fillId="2" borderId="4" xfId="0" applyNumberFormat="1" applyFont="1" applyFill="1" applyBorder="1" applyAlignment="1">
      <alignment horizontal="center" vertical="center" wrapText="1"/>
    </xf>
    <xf numFmtId="0" fontId="17" fillId="0" borderId="5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10" fillId="0" borderId="7" xfId="0" applyFont="1" applyFill="1" applyBorder="1" applyAlignment="1">
      <alignment horizontal="center" vertical="center" wrapText="1"/>
    </xf>
    <xf numFmtId="1" fontId="6" fillId="0" borderId="3" xfId="1" applyNumberFormat="1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44" fontId="12" fillId="0" borderId="3" xfId="2" applyFont="1" applyBorder="1" applyAlignment="1">
      <alignment horizontal="justify" vertical="center" wrapText="1"/>
    </xf>
    <xf numFmtId="44" fontId="12" fillId="0" borderId="7" xfId="2" applyFont="1" applyBorder="1" applyAlignment="1">
      <alignment horizontal="justify" vertical="center" wrapText="1"/>
    </xf>
    <xf numFmtId="0" fontId="10" fillId="0" borderId="7" xfId="0" applyFont="1" applyBorder="1" applyAlignment="1">
      <alignment horizontal="justify" vertical="center" wrapText="1"/>
    </xf>
    <xf numFmtId="0" fontId="10" fillId="0" borderId="2" xfId="0" applyFont="1" applyBorder="1" applyAlignment="1">
      <alignment horizontal="justify" vertical="center" wrapText="1"/>
    </xf>
    <xf numFmtId="0" fontId="6" fillId="0" borderId="7" xfId="0" applyFont="1" applyFill="1" applyBorder="1" applyAlignment="1">
      <alignment horizontal="center" vertical="center" wrapText="1"/>
    </xf>
    <xf numFmtId="0" fontId="6" fillId="0" borderId="2" xfId="0" applyFont="1" applyFill="1" applyBorder="1" applyAlignment="1">
      <alignment horizontal="center" vertical="center" wrapText="1"/>
    </xf>
    <xf numFmtId="164" fontId="12" fillId="0" borderId="3" xfId="0" applyNumberFormat="1" applyFont="1" applyFill="1" applyBorder="1" applyAlignment="1">
      <alignment horizontal="justify" vertical="center" wrapText="1"/>
    </xf>
    <xf numFmtId="164" fontId="10" fillId="0" borderId="7" xfId="0" applyNumberFormat="1" applyFont="1" applyBorder="1" applyAlignment="1">
      <alignment horizontal="justify" vertical="center" wrapText="1"/>
    </xf>
    <xf numFmtId="164" fontId="10" fillId="0" borderId="2" xfId="0" applyNumberFormat="1" applyFont="1" applyBorder="1" applyAlignment="1">
      <alignment horizontal="justify" vertical="center" wrapText="1"/>
    </xf>
    <xf numFmtId="164" fontId="0" fillId="0" borderId="2" xfId="0" applyNumberFormat="1" applyBorder="1" applyAlignment="1">
      <alignment horizontal="center" vertical="center" wrapText="1"/>
    </xf>
    <xf numFmtId="0" fontId="10" fillId="0" borderId="7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wrapText="1"/>
    </xf>
    <xf numFmtId="164" fontId="0" fillId="0" borderId="2" xfId="0" applyNumberFormat="1" applyBorder="1" applyAlignment="1">
      <alignment horizontal="center" wrapText="1"/>
    </xf>
    <xf numFmtId="164" fontId="6" fillId="0" borderId="3" xfId="0" applyNumberFormat="1" applyFont="1" applyFill="1" applyBorder="1" applyAlignment="1">
      <alignment horizontal="center" vertical="center" wrapText="1"/>
    </xf>
    <xf numFmtId="164" fontId="0" fillId="0" borderId="7" xfId="0" applyNumberFormat="1" applyBorder="1" applyAlignment="1">
      <alignment horizontal="center" vertical="center" wrapText="1"/>
    </xf>
    <xf numFmtId="44" fontId="5" fillId="0" borderId="3" xfId="2" applyNumberFormat="1" applyFont="1" applyBorder="1" applyAlignment="1">
      <alignment horizontal="justify" vertical="center" wrapText="1"/>
    </xf>
    <xf numFmtId="44" fontId="5" fillId="0" borderId="7" xfId="2" applyNumberFormat="1" applyFont="1" applyBorder="1" applyAlignment="1">
      <alignment horizontal="justify" vertical="center" wrapText="1"/>
    </xf>
    <xf numFmtId="44" fontId="0" fillId="0" borderId="7" xfId="0" applyNumberFormat="1" applyBorder="1" applyAlignment="1">
      <alignment horizontal="justify" vertical="center" wrapText="1"/>
    </xf>
    <xf numFmtId="44" fontId="0" fillId="0" borderId="2" xfId="0" applyNumberFormat="1" applyBorder="1" applyAlignment="1">
      <alignment horizontal="justify" vertical="center" wrapText="1"/>
    </xf>
    <xf numFmtId="0" fontId="0" fillId="0" borderId="1" xfId="0" applyBorder="1" applyAlignment="1">
      <alignment horizontal="center" wrapText="1"/>
    </xf>
    <xf numFmtId="164" fontId="6" fillId="0" borderId="1" xfId="0" applyNumberFormat="1" applyFont="1" applyFill="1" applyBorder="1" applyAlignment="1">
      <alignment horizontal="center" vertical="center" wrapText="1"/>
    </xf>
    <xf numFmtId="44" fontId="12" fillId="0" borderId="1" xfId="2" applyFont="1" applyFill="1" applyBorder="1" applyAlignment="1">
      <alignment horizontal="justify" vertical="center" wrapText="1"/>
    </xf>
    <xf numFmtId="0" fontId="10" fillId="0" borderId="1" xfId="0" applyFont="1" applyBorder="1" applyAlignment="1">
      <alignment horizontal="justify" vertical="center" wrapText="1"/>
    </xf>
    <xf numFmtId="1" fontId="6" fillId="0" borderId="1" xfId="1" applyNumberFormat="1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0" fontId="10" fillId="0" borderId="3" xfId="0" applyFont="1" applyBorder="1" applyAlignment="1">
      <alignment horizontal="center" vertical="center" wrapText="1"/>
    </xf>
    <xf numFmtId="44" fontId="5" fillId="0" borderId="3" xfId="2" applyFont="1" applyBorder="1" applyAlignment="1">
      <alignment horizontal="justify" vertical="center" wrapText="1"/>
    </xf>
    <xf numFmtId="44" fontId="5" fillId="0" borderId="7" xfId="2" applyFont="1" applyBorder="1" applyAlignment="1">
      <alignment horizontal="justify" vertical="center" wrapText="1"/>
    </xf>
    <xf numFmtId="0" fontId="0" fillId="0" borderId="7" xfId="0" applyBorder="1" applyAlignment="1">
      <alignment horizontal="justify" vertical="center" wrapText="1"/>
    </xf>
    <xf numFmtId="0" fontId="0" fillId="0" borderId="2" xfId="0" applyBorder="1" applyAlignment="1">
      <alignment horizontal="justify" vertical="center" wrapText="1"/>
    </xf>
    <xf numFmtId="43" fontId="6" fillId="0" borderId="3" xfId="1" applyFont="1" applyFill="1" applyBorder="1" applyAlignment="1">
      <alignment horizontal="center" vertical="center" wrapText="1"/>
    </xf>
    <xf numFmtId="44" fontId="5" fillId="0" borderId="1" xfId="2" applyNumberFormat="1" applyFont="1" applyBorder="1" applyAlignment="1">
      <alignment horizontal="justify" vertical="center" wrapText="1"/>
    </xf>
    <xf numFmtId="44" fontId="0" fillId="0" borderId="1" xfId="0" applyNumberFormat="1" applyBorder="1" applyAlignment="1">
      <alignment horizontal="justify" vertical="center" wrapText="1"/>
    </xf>
    <xf numFmtId="0" fontId="0" fillId="0" borderId="7" xfId="0" applyFill="1" applyBorder="1" applyAlignment="1">
      <alignment horizontal="center" vertical="center" wrapText="1"/>
    </xf>
    <xf numFmtId="164" fontId="6" fillId="0" borderId="7" xfId="1" applyNumberFormat="1" applyFont="1" applyFill="1" applyBorder="1" applyAlignment="1">
      <alignment horizontal="center" vertical="center" wrapText="1"/>
    </xf>
    <xf numFmtId="164" fontId="6" fillId="0" borderId="3" xfId="0" applyNumberFormat="1" applyFont="1" applyBorder="1" applyAlignment="1">
      <alignment horizontal="center" vertical="center" wrapText="1"/>
    </xf>
    <xf numFmtId="44" fontId="5" fillId="0" borderId="1" xfId="2" applyFont="1" applyBorder="1" applyAlignment="1">
      <alignment horizontal="justify" vertical="center" wrapText="1"/>
    </xf>
    <xf numFmtId="44" fontId="5" fillId="0" borderId="1" xfId="2" applyNumberFormat="1" applyFont="1" applyFill="1" applyBorder="1" applyAlignment="1">
      <alignment horizontal="justify" vertical="center" wrapText="1"/>
    </xf>
    <xf numFmtId="165" fontId="13" fillId="0" borderId="0" xfId="0" applyNumberFormat="1" applyFont="1" applyFill="1" applyBorder="1" applyAlignment="1">
      <alignment horizontal="justify" wrapText="1"/>
    </xf>
    <xf numFmtId="165" fontId="2" fillId="0" borderId="0" xfId="0" applyNumberFormat="1" applyFont="1" applyFill="1" applyBorder="1" applyAlignment="1">
      <alignment horizontal="justify" wrapText="1"/>
    </xf>
    <xf numFmtId="0" fontId="0" fillId="0" borderId="0" xfId="0" applyBorder="1" applyAlignment="1">
      <alignment horizontal="justify" wrapText="1"/>
    </xf>
    <xf numFmtId="164" fontId="6" fillId="0" borderId="2" xfId="1" applyNumberFormat="1" applyFont="1" applyFill="1" applyBorder="1" applyAlignment="1">
      <alignment horizontal="center" vertical="center" wrapText="1"/>
    </xf>
    <xf numFmtId="164" fontId="11" fillId="2" borderId="4" xfId="0" applyNumberFormat="1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wrapText="1"/>
    </xf>
    <xf numFmtId="164" fontId="10" fillId="0" borderId="7" xfId="0" applyNumberFormat="1" applyFont="1" applyBorder="1" applyAlignment="1">
      <alignment horizontal="center" vertical="center" wrapText="1"/>
    </xf>
    <xf numFmtId="164" fontId="10" fillId="0" borderId="2" xfId="0" applyNumberFormat="1" applyFont="1" applyBorder="1" applyAlignment="1">
      <alignment horizontal="center" vertical="center" wrapText="1"/>
    </xf>
  </cellXfs>
  <cellStyles count="3">
    <cellStyle name="Migliaia 2" xfId="1"/>
    <cellStyle name="Normale" xfId="0" builtinId="0"/>
    <cellStyle name="Valuta" xfId="2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K198"/>
  <sheetViews>
    <sheetView tabSelected="1" topLeftCell="B1" zoomScale="80" zoomScaleNormal="80" workbookViewId="0">
      <selection activeCell="C63" sqref="C63"/>
    </sheetView>
  </sheetViews>
  <sheetFormatPr defaultColWidth="9.08984375" defaultRowHeight="15.5" x14ac:dyDescent="0.35"/>
  <cols>
    <col min="1" max="1" width="2.36328125" style="11" customWidth="1"/>
    <col min="2" max="2" width="13.1796875" style="43" customWidth="1"/>
    <col min="3" max="3" width="53.453125" style="39" customWidth="1"/>
    <col min="4" max="4" width="14.453125" style="2" customWidth="1"/>
    <col min="5" max="7" width="19.1796875" style="6" customWidth="1"/>
    <col min="8" max="8" width="14.90625" style="13" customWidth="1"/>
    <col min="9" max="9" width="6.7265625" style="11" hidden="1" customWidth="1"/>
    <col min="10" max="10" width="63.90625" style="11" customWidth="1"/>
    <col min="11" max="11" width="12.54296875" style="11" customWidth="1"/>
    <col min="12" max="12" width="9.08984375" style="11" customWidth="1"/>
    <col min="13" max="16384" width="9.08984375" style="11"/>
  </cols>
  <sheetData>
    <row r="1" spans="2:10" ht="9.5" customHeight="1" x14ac:dyDescent="0.35">
      <c r="B1" s="41"/>
      <c r="C1" s="11"/>
    </row>
    <row r="2" spans="2:10" s="12" customFormat="1" ht="31" customHeight="1" x14ac:dyDescent="0.35">
      <c r="B2" s="56" t="s">
        <v>15</v>
      </c>
      <c r="C2" s="57"/>
      <c r="D2" s="57"/>
      <c r="E2" s="57"/>
      <c r="F2" s="57"/>
      <c r="G2" s="57"/>
      <c r="H2" s="58"/>
    </row>
    <row r="3" spans="2:10" s="12" customFormat="1" ht="40.5" customHeight="1" x14ac:dyDescent="0.35">
      <c r="B3" s="9" t="s">
        <v>32</v>
      </c>
      <c r="C3" s="14" t="s">
        <v>63</v>
      </c>
      <c r="D3" s="9" t="s">
        <v>16</v>
      </c>
      <c r="E3" s="9" t="s">
        <v>70</v>
      </c>
      <c r="F3" s="9" t="s">
        <v>71</v>
      </c>
      <c r="G3" s="9" t="s">
        <v>72</v>
      </c>
      <c r="H3" s="9" t="s">
        <v>8</v>
      </c>
    </row>
    <row r="4" spans="2:10" x14ac:dyDescent="0.35">
      <c r="B4" s="10" t="s">
        <v>33</v>
      </c>
      <c r="C4" s="16" t="s">
        <v>0</v>
      </c>
      <c r="D4" s="45">
        <v>4423</v>
      </c>
      <c r="E4" s="7">
        <v>79000.00000000016</v>
      </c>
      <c r="F4" s="7"/>
      <c r="G4" s="7" t="str">
        <f>IF(F5&gt;E5,"ERRORE","OK")</f>
        <v>OK</v>
      </c>
      <c r="H4" s="101">
        <f>SUM(F4:F10)</f>
        <v>0</v>
      </c>
      <c r="I4" s="17">
        <v>79000</v>
      </c>
      <c r="J4" s="18"/>
    </row>
    <row r="5" spans="2:10" x14ac:dyDescent="0.35">
      <c r="B5" s="10" t="s">
        <v>33</v>
      </c>
      <c r="C5" s="16" t="s">
        <v>1</v>
      </c>
      <c r="D5" s="45">
        <v>4423</v>
      </c>
      <c r="E5" s="7">
        <v>367000</v>
      </c>
      <c r="F5" s="7"/>
      <c r="G5" s="7" t="str">
        <f>IF(F6&gt;E6,"ERRORE","OK")</f>
        <v>OK</v>
      </c>
      <c r="H5" s="101"/>
      <c r="I5" s="17">
        <v>367000</v>
      </c>
      <c r="J5" s="18"/>
    </row>
    <row r="6" spans="2:10" x14ac:dyDescent="0.35">
      <c r="B6" s="10" t="s">
        <v>33</v>
      </c>
      <c r="C6" s="16" t="s">
        <v>2</v>
      </c>
      <c r="D6" s="45">
        <v>4423</v>
      </c>
      <c r="E6" s="7">
        <v>129000</v>
      </c>
      <c r="F6" s="7"/>
      <c r="G6" s="7" t="str">
        <f t="shared" ref="G6:G8" si="0">IF(F6&gt;E6,"ERRORE","OK")</f>
        <v>OK</v>
      </c>
      <c r="H6" s="101"/>
      <c r="I6" s="17">
        <v>129000</v>
      </c>
      <c r="J6" s="18"/>
    </row>
    <row r="7" spans="2:10" x14ac:dyDescent="0.35">
      <c r="B7" s="10" t="s">
        <v>33</v>
      </c>
      <c r="C7" s="16" t="s">
        <v>3</v>
      </c>
      <c r="D7" s="45">
        <v>4423</v>
      </c>
      <c r="E7" s="7">
        <v>79000</v>
      </c>
      <c r="F7" s="7"/>
      <c r="G7" s="7" t="str">
        <f t="shared" si="0"/>
        <v>OK</v>
      </c>
      <c r="H7" s="101"/>
      <c r="I7" s="19">
        <v>79000</v>
      </c>
      <c r="J7" s="18"/>
    </row>
    <row r="8" spans="2:10" x14ac:dyDescent="0.35">
      <c r="B8" s="10" t="s">
        <v>33</v>
      </c>
      <c r="C8" s="16" t="s">
        <v>6</v>
      </c>
      <c r="D8" s="45">
        <v>4423</v>
      </c>
      <c r="E8" s="7">
        <v>202000</v>
      </c>
      <c r="F8" s="7"/>
      <c r="G8" s="7" t="str">
        <f t="shared" si="0"/>
        <v>OK</v>
      </c>
      <c r="H8" s="101"/>
      <c r="I8" s="17">
        <v>202000</v>
      </c>
      <c r="J8" s="18"/>
    </row>
    <row r="9" spans="2:10" x14ac:dyDescent="0.35">
      <c r="B9" s="59" t="s">
        <v>34</v>
      </c>
      <c r="C9" s="16" t="s">
        <v>29</v>
      </c>
      <c r="D9" s="61">
        <v>4423</v>
      </c>
      <c r="E9" s="51">
        <v>43300</v>
      </c>
      <c r="F9" s="51"/>
      <c r="G9" s="51" t="str">
        <f>IF(F9&gt;E9,"ERRORE","OK")</f>
        <v>OK</v>
      </c>
      <c r="H9" s="101"/>
      <c r="I9" s="102">
        <v>43300</v>
      </c>
      <c r="J9" s="103"/>
    </row>
    <row r="10" spans="2:10" s="20" customFormat="1" ht="25.5" customHeight="1" x14ac:dyDescent="0.35">
      <c r="B10" s="62"/>
      <c r="C10" s="15" t="s">
        <v>35</v>
      </c>
      <c r="D10" s="74"/>
      <c r="E10" s="72"/>
      <c r="F10" s="53"/>
      <c r="G10" s="105"/>
      <c r="H10" s="101"/>
      <c r="I10" s="102"/>
      <c r="J10" s="104"/>
    </row>
    <row r="11" spans="2:10" s="12" customFormat="1" ht="26" customHeight="1" x14ac:dyDescent="0.35">
      <c r="B11" s="9" t="s">
        <v>32</v>
      </c>
      <c r="C11" s="40" t="s">
        <v>64</v>
      </c>
      <c r="D11" s="9" t="s">
        <v>16</v>
      </c>
      <c r="E11" s="9" t="s">
        <v>70</v>
      </c>
      <c r="F11" s="9" t="s">
        <v>71</v>
      </c>
      <c r="G11" s="9" t="s">
        <v>72</v>
      </c>
      <c r="H11" s="1" t="s">
        <v>9</v>
      </c>
    </row>
    <row r="12" spans="2:10" ht="15" customHeight="1" x14ac:dyDescent="0.35">
      <c r="B12" s="10" t="s">
        <v>33</v>
      </c>
      <c r="C12" s="16" t="s">
        <v>4</v>
      </c>
      <c r="D12" s="45">
        <v>4423</v>
      </c>
      <c r="E12" s="7">
        <v>1956000</v>
      </c>
      <c r="F12" s="44"/>
      <c r="G12" s="44" t="str">
        <f>IF(F12&gt;E12,"ERRORE","OK")</f>
        <v>OK</v>
      </c>
      <c r="H12" s="90">
        <f>SUM(F12:F36)</f>
        <v>0</v>
      </c>
    </row>
    <row r="13" spans="2:10" s="20" customFormat="1" ht="16.25" customHeight="1" x14ac:dyDescent="0.35">
      <c r="B13" s="59" t="s">
        <v>41</v>
      </c>
      <c r="C13" s="16" t="s">
        <v>36</v>
      </c>
      <c r="D13" s="61">
        <v>4423</v>
      </c>
      <c r="E13" s="98">
        <v>1508000</v>
      </c>
      <c r="F13" s="51"/>
      <c r="G13" s="51" t="str">
        <f>IF(F13&gt;E13,"ERRORE","OK")</f>
        <v>OK</v>
      </c>
      <c r="H13" s="91"/>
    </row>
    <row r="14" spans="2:10" s="20" customFormat="1" ht="16.25" customHeight="1" x14ac:dyDescent="0.35">
      <c r="B14" s="67"/>
      <c r="C14" s="16" t="s">
        <v>37</v>
      </c>
      <c r="D14" s="73"/>
      <c r="E14" s="78"/>
      <c r="F14" s="52"/>
      <c r="G14" s="52"/>
      <c r="H14" s="91"/>
    </row>
    <row r="15" spans="2:10" s="20" customFormat="1" ht="16.25" customHeight="1" x14ac:dyDescent="0.35">
      <c r="B15" s="67"/>
      <c r="C15" s="16" t="s">
        <v>38</v>
      </c>
      <c r="D15" s="73"/>
      <c r="E15" s="78"/>
      <c r="F15" s="52"/>
      <c r="G15" s="52"/>
      <c r="H15" s="91"/>
    </row>
    <row r="16" spans="2:10" s="20" customFormat="1" ht="16.25" customHeight="1" x14ac:dyDescent="0.35">
      <c r="B16" s="67"/>
      <c r="C16" s="16" t="s">
        <v>39</v>
      </c>
      <c r="D16" s="73"/>
      <c r="E16" s="78"/>
      <c r="F16" s="52"/>
      <c r="G16" s="52"/>
      <c r="H16" s="91"/>
    </row>
    <row r="17" spans="2:9" s="20" customFormat="1" ht="16.25" customHeight="1" x14ac:dyDescent="0.35">
      <c r="B17" s="68"/>
      <c r="C17" s="16" t="s">
        <v>40</v>
      </c>
      <c r="D17" s="74"/>
      <c r="E17" s="78"/>
      <c r="F17" s="53"/>
      <c r="G17" s="53"/>
      <c r="H17" s="91"/>
    </row>
    <row r="18" spans="2:9" s="20" customFormat="1" ht="17" customHeight="1" x14ac:dyDescent="0.35">
      <c r="B18" s="59" t="s">
        <v>42</v>
      </c>
      <c r="C18" s="16" t="s">
        <v>43</v>
      </c>
      <c r="D18" s="87">
        <v>4423</v>
      </c>
      <c r="E18" s="51">
        <v>199000</v>
      </c>
      <c r="F18" s="51"/>
      <c r="G18" s="51" t="str">
        <f>IF(F18&gt;E18,"ERRORE","OK")</f>
        <v>OK</v>
      </c>
      <c r="H18" s="91"/>
    </row>
    <row r="19" spans="2:9" s="20" customFormat="1" ht="17" customHeight="1" x14ac:dyDescent="0.35">
      <c r="B19" s="60"/>
      <c r="C19" s="22" t="s">
        <v>44</v>
      </c>
      <c r="D19" s="88"/>
      <c r="E19" s="78"/>
      <c r="F19" s="52"/>
      <c r="G19" s="52"/>
      <c r="H19" s="91"/>
    </row>
    <row r="20" spans="2:9" s="20" customFormat="1" ht="17" customHeight="1" x14ac:dyDescent="0.35">
      <c r="B20" s="60"/>
      <c r="C20" s="22" t="s">
        <v>45</v>
      </c>
      <c r="D20" s="88"/>
      <c r="E20" s="78"/>
      <c r="F20" s="52"/>
      <c r="G20" s="52"/>
      <c r="H20" s="91"/>
    </row>
    <row r="21" spans="2:9" s="20" customFormat="1" ht="17" customHeight="1" x14ac:dyDescent="0.35">
      <c r="B21" s="60"/>
      <c r="C21" s="22" t="s">
        <v>46</v>
      </c>
      <c r="D21" s="88"/>
      <c r="E21" s="78"/>
      <c r="F21" s="52"/>
      <c r="G21" s="52"/>
      <c r="H21" s="91"/>
    </row>
    <row r="22" spans="2:9" s="20" customFormat="1" ht="17" customHeight="1" x14ac:dyDescent="0.35">
      <c r="B22" s="60"/>
      <c r="C22" s="22" t="s">
        <v>47</v>
      </c>
      <c r="D22" s="88"/>
      <c r="E22" s="78"/>
      <c r="F22" s="52"/>
      <c r="G22" s="52"/>
      <c r="H22" s="91"/>
      <c r="I22" s="23">
        <v>3810700</v>
      </c>
    </row>
    <row r="23" spans="2:9" s="20" customFormat="1" ht="17" customHeight="1" x14ac:dyDescent="0.35">
      <c r="B23" s="60"/>
      <c r="C23" s="22" t="s">
        <v>48</v>
      </c>
      <c r="D23" s="88"/>
      <c r="E23" s="78"/>
      <c r="F23" s="52"/>
      <c r="G23" s="52"/>
      <c r="H23" s="91"/>
    </row>
    <row r="24" spans="2:9" s="20" customFormat="1" ht="17" customHeight="1" x14ac:dyDescent="0.35">
      <c r="B24" s="60"/>
      <c r="C24" s="22" t="s">
        <v>49</v>
      </c>
      <c r="D24" s="88"/>
      <c r="E24" s="78"/>
      <c r="F24" s="52"/>
      <c r="G24" s="52"/>
      <c r="H24" s="91"/>
    </row>
    <row r="25" spans="2:9" s="20" customFormat="1" ht="17" customHeight="1" x14ac:dyDescent="0.35">
      <c r="B25" s="60"/>
      <c r="C25" s="22" t="s">
        <v>50</v>
      </c>
      <c r="D25" s="88"/>
      <c r="E25" s="78"/>
      <c r="F25" s="52"/>
      <c r="G25" s="52"/>
      <c r="H25" s="91"/>
    </row>
    <row r="26" spans="2:9" s="20" customFormat="1" ht="17" customHeight="1" x14ac:dyDescent="0.35">
      <c r="B26" s="60"/>
      <c r="C26" s="22" t="s">
        <v>51</v>
      </c>
      <c r="D26" s="88"/>
      <c r="E26" s="78"/>
      <c r="F26" s="52"/>
      <c r="G26" s="52"/>
      <c r="H26" s="91"/>
    </row>
    <row r="27" spans="2:9" s="20" customFormat="1" ht="17" customHeight="1" x14ac:dyDescent="0.35">
      <c r="B27" s="60"/>
      <c r="C27" s="22" t="s">
        <v>52</v>
      </c>
      <c r="D27" s="88"/>
      <c r="E27" s="78"/>
      <c r="F27" s="52"/>
      <c r="G27" s="52"/>
      <c r="H27" s="91"/>
    </row>
    <row r="28" spans="2:9" s="20" customFormat="1" ht="17" customHeight="1" x14ac:dyDescent="0.35">
      <c r="B28" s="62"/>
      <c r="C28" s="22" t="s">
        <v>53</v>
      </c>
      <c r="D28" s="88"/>
      <c r="E28" s="72"/>
      <c r="F28" s="53"/>
      <c r="G28" s="53"/>
      <c r="H28" s="91"/>
    </row>
    <row r="29" spans="2:9" s="20" customFormat="1" ht="15" customHeight="1" x14ac:dyDescent="0.35">
      <c r="B29" s="59" t="s">
        <v>54</v>
      </c>
      <c r="C29" s="16" t="s">
        <v>24</v>
      </c>
      <c r="D29" s="89">
        <v>4423</v>
      </c>
      <c r="E29" s="99">
        <v>147700</v>
      </c>
      <c r="F29" s="99"/>
      <c r="G29" s="99" t="str">
        <f>IF(F29&gt;E29,"ERRORE","OK")</f>
        <v>OK</v>
      </c>
      <c r="H29" s="92"/>
    </row>
    <row r="30" spans="2:9" s="20" customFormat="1" ht="15" customHeight="1" x14ac:dyDescent="0.35">
      <c r="B30" s="60"/>
      <c r="C30" s="16" t="s">
        <v>25</v>
      </c>
      <c r="D30" s="73"/>
      <c r="E30" s="78"/>
      <c r="F30" s="52"/>
      <c r="G30" s="52"/>
      <c r="H30" s="92"/>
    </row>
    <row r="31" spans="2:9" s="20" customFormat="1" ht="15" customHeight="1" x14ac:dyDescent="0.35">
      <c r="B31" s="60"/>
      <c r="C31" s="16" t="s">
        <v>26</v>
      </c>
      <c r="D31" s="73"/>
      <c r="E31" s="78"/>
      <c r="F31" s="52"/>
      <c r="G31" s="52"/>
      <c r="H31" s="92"/>
    </row>
    <row r="32" spans="2:9" s="20" customFormat="1" ht="15" customHeight="1" x14ac:dyDescent="0.35">
      <c r="B32" s="60"/>
      <c r="C32" s="16" t="s">
        <v>27</v>
      </c>
      <c r="D32" s="73"/>
      <c r="E32" s="78"/>
      <c r="F32" s="52"/>
      <c r="G32" s="52"/>
      <c r="H32" s="92"/>
    </row>
    <row r="33" spans="2:9" s="20" customFormat="1" ht="15" customHeight="1" x14ac:dyDescent="0.35">
      <c r="B33" s="60"/>
      <c r="C33" s="16" t="s">
        <v>28</v>
      </c>
      <c r="D33" s="73"/>
      <c r="E33" s="78"/>
      <c r="F33" s="52"/>
      <c r="G33" s="52"/>
      <c r="H33" s="92"/>
    </row>
    <row r="34" spans="2:9" s="20" customFormat="1" ht="15" customHeight="1" x14ac:dyDescent="0.35">
      <c r="B34" s="60"/>
      <c r="C34" s="16" t="s">
        <v>55</v>
      </c>
      <c r="D34" s="73"/>
      <c r="E34" s="78"/>
      <c r="F34" s="52"/>
      <c r="G34" s="52"/>
      <c r="H34" s="92"/>
    </row>
    <row r="35" spans="2:9" s="20" customFormat="1" ht="15" customHeight="1" x14ac:dyDescent="0.35">
      <c r="B35" s="60"/>
      <c r="C35" s="16" t="s">
        <v>56</v>
      </c>
      <c r="D35" s="73"/>
      <c r="E35" s="78"/>
      <c r="F35" s="52"/>
      <c r="G35" s="52"/>
      <c r="H35" s="92"/>
    </row>
    <row r="36" spans="2:9" s="20" customFormat="1" ht="15" customHeight="1" x14ac:dyDescent="0.35">
      <c r="B36" s="60"/>
      <c r="C36" s="16" t="s">
        <v>57</v>
      </c>
      <c r="D36" s="74"/>
      <c r="E36" s="72"/>
      <c r="F36" s="53"/>
      <c r="G36" s="53"/>
      <c r="H36" s="93"/>
    </row>
    <row r="37" spans="2:9" s="12" customFormat="1" ht="27.5" customHeight="1" x14ac:dyDescent="0.35">
      <c r="B37" s="9" t="s">
        <v>32</v>
      </c>
      <c r="C37" s="14" t="s">
        <v>65</v>
      </c>
      <c r="D37" s="9" t="s">
        <v>17</v>
      </c>
      <c r="E37" s="9" t="s">
        <v>70</v>
      </c>
      <c r="F37" s="9" t="s">
        <v>71</v>
      </c>
      <c r="G37" s="9" t="s">
        <v>72</v>
      </c>
      <c r="H37" s="1" t="s">
        <v>10</v>
      </c>
    </row>
    <row r="38" spans="2:9" s="20" customFormat="1" x14ac:dyDescent="0.35">
      <c r="B38" s="94" t="s">
        <v>58</v>
      </c>
      <c r="C38" s="24" t="s">
        <v>23</v>
      </c>
      <c r="D38" s="87">
        <v>18000</v>
      </c>
      <c r="E38" s="51">
        <v>2550000</v>
      </c>
      <c r="F38" s="51"/>
      <c r="G38" s="51" t="str">
        <f>IF(F38&gt;E38,"ERRORE","OK")</f>
        <v>OK</v>
      </c>
      <c r="H38" s="85">
        <f>F38</f>
        <v>0</v>
      </c>
    </row>
    <row r="39" spans="2:9" s="26" customFormat="1" x14ac:dyDescent="0.35">
      <c r="B39" s="60"/>
      <c r="C39" s="25" t="s">
        <v>30</v>
      </c>
      <c r="D39" s="50"/>
      <c r="E39" s="109"/>
      <c r="F39" s="52"/>
      <c r="G39" s="52"/>
      <c r="H39" s="86"/>
    </row>
    <row r="40" spans="2:9" s="26" customFormat="1" x14ac:dyDescent="0.35">
      <c r="B40" s="60"/>
      <c r="C40" s="25" t="s">
        <v>19</v>
      </c>
      <c r="D40" s="50"/>
      <c r="E40" s="109"/>
      <c r="F40" s="52"/>
      <c r="G40" s="52"/>
      <c r="H40" s="86"/>
    </row>
    <row r="41" spans="2:9" s="26" customFormat="1" x14ac:dyDescent="0.35">
      <c r="B41" s="60"/>
      <c r="C41" s="25" t="s">
        <v>21</v>
      </c>
      <c r="D41" s="50"/>
      <c r="E41" s="109"/>
      <c r="F41" s="52"/>
      <c r="G41" s="52"/>
      <c r="H41" s="86"/>
    </row>
    <row r="42" spans="2:9" s="26" customFormat="1" x14ac:dyDescent="0.35">
      <c r="B42" s="60"/>
      <c r="C42" s="25" t="s">
        <v>31</v>
      </c>
      <c r="D42" s="50"/>
      <c r="E42" s="109"/>
      <c r="F42" s="52"/>
      <c r="G42" s="52"/>
      <c r="H42" s="86"/>
      <c r="I42" s="27">
        <v>2550000</v>
      </c>
    </row>
    <row r="43" spans="2:9" s="26" customFormat="1" x14ac:dyDescent="0.35">
      <c r="B43" s="60"/>
      <c r="C43" s="25" t="s">
        <v>20</v>
      </c>
      <c r="D43" s="50"/>
      <c r="E43" s="109"/>
      <c r="F43" s="52"/>
      <c r="G43" s="52"/>
      <c r="H43" s="86"/>
    </row>
    <row r="44" spans="2:9" s="26" customFormat="1" x14ac:dyDescent="0.35">
      <c r="B44" s="60"/>
      <c r="C44" s="25" t="s">
        <v>22</v>
      </c>
      <c r="D44" s="50"/>
      <c r="E44" s="109"/>
      <c r="F44" s="52"/>
      <c r="G44" s="52"/>
      <c r="H44" s="86"/>
    </row>
    <row r="45" spans="2:9" s="26" customFormat="1" x14ac:dyDescent="0.35">
      <c r="B45" s="60"/>
      <c r="C45" s="25" t="s">
        <v>59</v>
      </c>
      <c r="D45" s="50"/>
      <c r="E45" s="109"/>
      <c r="F45" s="52"/>
      <c r="G45" s="52"/>
      <c r="H45" s="86"/>
    </row>
    <row r="46" spans="2:9" s="26" customFormat="1" x14ac:dyDescent="0.35">
      <c r="B46" s="62"/>
      <c r="C46" s="25" t="s">
        <v>60</v>
      </c>
      <c r="D46" s="50"/>
      <c r="E46" s="110"/>
      <c r="F46" s="53"/>
      <c r="G46" s="53"/>
      <c r="H46" s="86"/>
    </row>
    <row r="47" spans="2:9" s="12" customFormat="1" ht="26" customHeight="1" x14ac:dyDescent="0.35">
      <c r="B47" s="9" t="s">
        <v>32</v>
      </c>
      <c r="C47" s="14" t="s">
        <v>7</v>
      </c>
      <c r="D47" s="9" t="s">
        <v>77</v>
      </c>
      <c r="E47" s="9" t="s">
        <v>70</v>
      </c>
      <c r="F47" s="9" t="s">
        <v>71</v>
      </c>
      <c r="G47" s="9" t="s">
        <v>72</v>
      </c>
      <c r="H47" s="1" t="s">
        <v>11</v>
      </c>
    </row>
    <row r="48" spans="2:9" x14ac:dyDescent="0.35">
      <c r="B48" s="3" t="s">
        <v>61</v>
      </c>
      <c r="C48" s="28" t="s">
        <v>73</v>
      </c>
      <c r="D48" s="48">
        <v>75</v>
      </c>
      <c r="E48" s="8">
        <v>900</v>
      </c>
      <c r="F48" s="8"/>
      <c r="G48" s="8" t="str">
        <f>IF(F48&gt;E48,"ERRORE","OK")</f>
        <v>OK</v>
      </c>
      <c r="H48" s="100">
        <f>(D48*F48)+(D49*F49)+(D50*F50)+(D51*F51)+(D52*F52)</f>
        <v>0</v>
      </c>
    </row>
    <row r="49" spans="2:10" x14ac:dyDescent="0.35">
      <c r="B49" s="3" t="s">
        <v>61</v>
      </c>
      <c r="C49" s="28" t="s">
        <v>74</v>
      </c>
      <c r="D49" s="48">
        <v>150</v>
      </c>
      <c r="E49" s="8">
        <v>900</v>
      </c>
      <c r="F49" s="8"/>
      <c r="G49" s="8" t="str">
        <f t="shared" ref="G49:G52" si="1">IF(F49&gt;E49,"ERRORE","OK")</f>
        <v>OK</v>
      </c>
      <c r="H49" s="100"/>
    </row>
    <row r="50" spans="2:10" x14ac:dyDescent="0.35">
      <c r="B50" s="3" t="s">
        <v>61</v>
      </c>
      <c r="C50" s="28" t="s">
        <v>75</v>
      </c>
      <c r="D50" s="48">
        <v>300</v>
      </c>
      <c r="E50" s="8">
        <v>900</v>
      </c>
      <c r="F50" s="8"/>
      <c r="G50" s="8" t="str">
        <f t="shared" si="1"/>
        <v>OK</v>
      </c>
      <c r="H50" s="100"/>
      <c r="I50" s="29"/>
    </row>
    <row r="51" spans="2:10" x14ac:dyDescent="0.35">
      <c r="B51" s="3" t="s">
        <v>61</v>
      </c>
      <c r="C51" s="28" t="s">
        <v>78</v>
      </c>
      <c r="D51" s="48">
        <v>20</v>
      </c>
      <c r="E51" s="8">
        <v>900</v>
      </c>
      <c r="F51" s="8"/>
      <c r="G51" s="8" t="str">
        <f t="shared" si="1"/>
        <v>OK</v>
      </c>
      <c r="H51" s="100"/>
    </row>
    <row r="52" spans="2:10" x14ac:dyDescent="0.35">
      <c r="B52" s="3" t="s">
        <v>61</v>
      </c>
      <c r="C52" s="28" t="s">
        <v>76</v>
      </c>
      <c r="D52" s="48">
        <v>10</v>
      </c>
      <c r="E52" s="8">
        <v>900</v>
      </c>
      <c r="F52" s="8"/>
      <c r="G52" s="8" t="str">
        <f t="shared" si="1"/>
        <v>OK</v>
      </c>
      <c r="H52" s="100"/>
    </row>
    <row r="53" spans="2:10" ht="15.5" customHeight="1" x14ac:dyDescent="0.35">
      <c r="B53" s="106" t="s">
        <v>82</v>
      </c>
      <c r="C53" s="107"/>
      <c r="D53" s="107"/>
      <c r="E53" s="108"/>
      <c r="F53" s="47"/>
      <c r="G53" s="47"/>
      <c r="H53" s="30">
        <f>H4+H12+H38+H48</f>
        <v>0</v>
      </c>
      <c r="I53" s="29">
        <v>7759500</v>
      </c>
    </row>
    <row r="54" spans="2:10" x14ac:dyDescent="0.35">
      <c r="B54" s="42"/>
      <c r="C54" s="31"/>
      <c r="D54" s="4"/>
      <c r="H54" s="32"/>
    </row>
    <row r="55" spans="2:10" s="12" customFormat="1" ht="31" customHeight="1" x14ac:dyDescent="0.35">
      <c r="B55" s="56" t="s">
        <v>18</v>
      </c>
      <c r="C55" s="57"/>
      <c r="D55" s="57"/>
      <c r="E55" s="57"/>
      <c r="F55" s="57"/>
      <c r="G55" s="57"/>
      <c r="H55" s="58"/>
    </row>
    <row r="56" spans="2:10" s="12" customFormat="1" ht="40.5" customHeight="1" x14ac:dyDescent="0.35">
      <c r="B56" s="9" t="s">
        <v>32</v>
      </c>
      <c r="C56" s="14" t="s">
        <v>66</v>
      </c>
      <c r="D56" s="9" t="s">
        <v>16</v>
      </c>
      <c r="E56" s="9" t="s">
        <v>70</v>
      </c>
      <c r="F56" s="9" t="s">
        <v>71</v>
      </c>
      <c r="G56" s="9" t="s">
        <v>72</v>
      </c>
      <c r="H56" s="9" t="s">
        <v>12</v>
      </c>
    </row>
    <row r="57" spans="2:10" x14ac:dyDescent="0.35">
      <c r="B57" s="10" t="s">
        <v>33</v>
      </c>
      <c r="C57" s="16" t="s">
        <v>0</v>
      </c>
      <c r="D57" s="45">
        <v>500</v>
      </c>
      <c r="E57" s="5">
        <v>8930.7000000000007</v>
      </c>
      <c r="F57" s="5"/>
      <c r="G57" s="46" t="str">
        <f>IF(F57&gt;E57,"ERRORE","OK")</f>
        <v>OK</v>
      </c>
      <c r="H57" s="63">
        <f>SUM(F57:F63)</f>
        <v>0</v>
      </c>
      <c r="J57" s="33"/>
    </row>
    <row r="58" spans="2:10" x14ac:dyDescent="0.35">
      <c r="B58" s="10" t="s">
        <v>33</v>
      </c>
      <c r="C58" s="16" t="s">
        <v>1</v>
      </c>
      <c r="D58" s="45">
        <v>500</v>
      </c>
      <c r="E58" s="5">
        <v>41487.67</v>
      </c>
      <c r="F58" s="5"/>
      <c r="G58" s="46" t="str">
        <f t="shared" ref="G58:G61" si="2">IF(F58&gt;E58,"ERRORE","OK")</f>
        <v>OK</v>
      </c>
      <c r="H58" s="64"/>
      <c r="J58" s="33"/>
    </row>
    <row r="59" spans="2:10" x14ac:dyDescent="0.35">
      <c r="B59" s="10" t="s">
        <v>33</v>
      </c>
      <c r="C59" s="16" t="s">
        <v>5</v>
      </c>
      <c r="D59" s="45">
        <v>500</v>
      </c>
      <c r="E59" s="5">
        <v>14582.88</v>
      </c>
      <c r="F59" s="5"/>
      <c r="G59" s="46" t="str">
        <f t="shared" si="2"/>
        <v>OK</v>
      </c>
      <c r="H59" s="64"/>
      <c r="J59" s="33"/>
    </row>
    <row r="60" spans="2:10" x14ac:dyDescent="0.35">
      <c r="B60" s="10" t="s">
        <v>33</v>
      </c>
      <c r="C60" s="16" t="s">
        <v>3</v>
      </c>
      <c r="D60" s="45">
        <v>500</v>
      </c>
      <c r="E60" s="5">
        <v>8930.59</v>
      </c>
      <c r="F60" s="5"/>
      <c r="G60" s="46" t="str">
        <f t="shared" si="2"/>
        <v>OK</v>
      </c>
      <c r="H60" s="64"/>
      <c r="I60" s="29">
        <v>255000</v>
      </c>
      <c r="J60" s="33"/>
    </row>
    <row r="61" spans="2:10" x14ac:dyDescent="0.35">
      <c r="B61" s="10" t="s">
        <v>33</v>
      </c>
      <c r="C61" s="16" t="s">
        <v>6</v>
      </c>
      <c r="D61" s="45">
        <v>500</v>
      </c>
      <c r="E61" s="5">
        <v>22835.3</v>
      </c>
      <c r="F61" s="5"/>
      <c r="G61" s="5" t="str">
        <f t="shared" si="2"/>
        <v>OK</v>
      </c>
      <c r="H61" s="64"/>
      <c r="J61" s="33"/>
    </row>
    <row r="62" spans="2:10" x14ac:dyDescent="0.35">
      <c r="B62" s="59" t="s">
        <v>34</v>
      </c>
      <c r="C62" s="16" t="s">
        <v>29</v>
      </c>
      <c r="D62" s="61">
        <v>500</v>
      </c>
      <c r="E62" s="51">
        <v>4894.8599999999997</v>
      </c>
      <c r="F62" s="51"/>
      <c r="G62" s="51" t="str">
        <f>IF(F62&gt;E62,"ERRORE","OK")</f>
        <v>OK</v>
      </c>
      <c r="H62" s="65"/>
    </row>
    <row r="63" spans="2:10" ht="25" customHeight="1" x14ac:dyDescent="0.35">
      <c r="B63" s="62"/>
      <c r="C63" s="16" t="s">
        <v>35</v>
      </c>
      <c r="D63" s="53"/>
      <c r="E63" s="72"/>
      <c r="F63" s="53"/>
      <c r="G63" s="53"/>
      <c r="H63" s="66"/>
    </row>
    <row r="64" spans="2:10" s="12" customFormat="1" ht="29" customHeight="1" x14ac:dyDescent="0.35">
      <c r="B64" s="9" t="s">
        <v>32</v>
      </c>
      <c r="C64" s="14" t="s">
        <v>67</v>
      </c>
      <c r="D64" s="9" t="s">
        <v>16</v>
      </c>
      <c r="E64" s="9" t="s">
        <v>70</v>
      </c>
      <c r="F64" s="9" t="s">
        <v>71</v>
      </c>
      <c r="G64" s="9" t="s">
        <v>72</v>
      </c>
      <c r="H64" s="9" t="s">
        <v>13</v>
      </c>
    </row>
    <row r="65" spans="2:11" ht="15" customHeight="1" x14ac:dyDescent="0.35">
      <c r="B65" s="10" t="s">
        <v>33</v>
      </c>
      <c r="C65" s="16" t="s">
        <v>4</v>
      </c>
      <c r="D65" s="45">
        <v>500</v>
      </c>
      <c r="E65" s="7">
        <v>368526.6</v>
      </c>
      <c r="F65" s="7"/>
      <c r="G65" s="7" t="str">
        <f>IF(F65&gt;E65,"ERRORE","OK")</f>
        <v>OK</v>
      </c>
      <c r="H65" s="95">
        <f>SUM(F65:F89)</f>
        <v>0</v>
      </c>
    </row>
    <row r="66" spans="2:11" ht="16.25" customHeight="1" x14ac:dyDescent="0.35">
      <c r="B66" s="59" t="s">
        <v>41</v>
      </c>
      <c r="C66" s="16" t="s">
        <v>36</v>
      </c>
      <c r="D66" s="61">
        <v>500</v>
      </c>
      <c r="E66" s="51">
        <v>284119.69</v>
      </c>
      <c r="F66" s="51"/>
      <c r="G66" s="51" t="str">
        <f>IF(F66&gt;E66,"ERRORE","OK")</f>
        <v>OK</v>
      </c>
      <c r="H66" s="95"/>
    </row>
    <row r="67" spans="2:11" ht="16.25" customHeight="1" x14ac:dyDescent="0.35">
      <c r="B67" s="67"/>
      <c r="C67" s="16" t="s">
        <v>37</v>
      </c>
      <c r="D67" s="97"/>
      <c r="E67" s="75"/>
      <c r="F67" s="54"/>
      <c r="G67" s="54"/>
      <c r="H67" s="95"/>
    </row>
    <row r="68" spans="2:11" ht="16.25" customHeight="1" x14ac:dyDescent="0.35">
      <c r="B68" s="67"/>
      <c r="C68" s="16" t="s">
        <v>38</v>
      </c>
      <c r="D68" s="97"/>
      <c r="E68" s="75"/>
      <c r="F68" s="54"/>
      <c r="G68" s="54"/>
      <c r="H68" s="95"/>
      <c r="J68" s="18"/>
      <c r="K68" s="34"/>
    </row>
    <row r="69" spans="2:11" ht="16.25" customHeight="1" x14ac:dyDescent="0.35">
      <c r="B69" s="67"/>
      <c r="C69" s="16" t="s">
        <v>39</v>
      </c>
      <c r="D69" s="97"/>
      <c r="E69" s="75"/>
      <c r="F69" s="54"/>
      <c r="G69" s="54"/>
      <c r="H69" s="95"/>
    </row>
    <row r="70" spans="2:11" ht="14.4" customHeight="1" x14ac:dyDescent="0.35">
      <c r="B70" s="68"/>
      <c r="C70" s="16" t="s">
        <v>40</v>
      </c>
      <c r="D70" s="55"/>
      <c r="E70" s="76"/>
      <c r="F70" s="55"/>
      <c r="G70" s="55"/>
      <c r="H70" s="95"/>
    </row>
    <row r="71" spans="2:11" ht="14.4" customHeight="1" x14ac:dyDescent="0.35">
      <c r="B71" s="59" t="s">
        <v>42</v>
      </c>
      <c r="C71" s="16" t="s">
        <v>43</v>
      </c>
      <c r="D71" s="59">
        <v>500</v>
      </c>
      <c r="E71" s="77">
        <v>37493.300000000003</v>
      </c>
      <c r="F71" s="77"/>
      <c r="G71" s="77" t="str">
        <f>IF(F71&gt;E71,"ERRORE","OK")</f>
        <v>OK</v>
      </c>
      <c r="H71" s="95"/>
    </row>
    <row r="72" spans="2:11" ht="14.4" customHeight="1" x14ac:dyDescent="0.35">
      <c r="B72" s="60"/>
      <c r="C72" s="22" t="s">
        <v>44</v>
      </c>
      <c r="D72" s="73"/>
      <c r="E72" s="78"/>
      <c r="F72" s="52"/>
      <c r="G72" s="52"/>
      <c r="H72" s="95"/>
    </row>
    <row r="73" spans="2:11" ht="14.4" customHeight="1" x14ac:dyDescent="0.35">
      <c r="B73" s="60"/>
      <c r="C73" s="22" t="s">
        <v>45</v>
      </c>
      <c r="D73" s="73"/>
      <c r="E73" s="78"/>
      <c r="F73" s="52"/>
      <c r="G73" s="52"/>
      <c r="H73" s="95"/>
    </row>
    <row r="74" spans="2:11" ht="14.4" customHeight="1" x14ac:dyDescent="0.35">
      <c r="B74" s="60"/>
      <c r="C74" s="22" t="s">
        <v>46</v>
      </c>
      <c r="D74" s="73"/>
      <c r="E74" s="78"/>
      <c r="F74" s="52"/>
      <c r="G74" s="52"/>
      <c r="H74" s="95"/>
    </row>
    <row r="75" spans="2:11" ht="14.4" customHeight="1" x14ac:dyDescent="0.35">
      <c r="B75" s="60"/>
      <c r="C75" s="22" t="s">
        <v>47</v>
      </c>
      <c r="D75" s="73"/>
      <c r="E75" s="78"/>
      <c r="F75" s="52"/>
      <c r="G75" s="52"/>
      <c r="H75" s="95"/>
    </row>
    <row r="76" spans="2:11" ht="14.4" customHeight="1" x14ac:dyDescent="0.35">
      <c r="B76" s="60"/>
      <c r="C76" s="22" t="s">
        <v>48</v>
      </c>
      <c r="D76" s="73"/>
      <c r="E76" s="78"/>
      <c r="F76" s="52"/>
      <c r="G76" s="52"/>
      <c r="H76" s="95"/>
    </row>
    <row r="77" spans="2:11" ht="14.4" customHeight="1" x14ac:dyDescent="0.35">
      <c r="B77" s="60"/>
      <c r="C77" s="22" t="s">
        <v>49</v>
      </c>
      <c r="D77" s="73"/>
      <c r="E77" s="78"/>
      <c r="F77" s="52"/>
      <c r="G77" s="52"/>
      <c r="H77" s="95"/>
      <c r="I77" s="34">
        <v>1148748</v>
      </c>
    </row>
    <row r="78" spans="2:11" ht="14.4" customHeight="1" x14ac:dyDescent="0.35">
      <c r="B78" s="60"/>
      <c r="C78" s="22" t="s">
        <v>50</v>
      </c>
      <c r="D78" s="73"/>
      <c r="E78" s="78"/>
      <c r="F78" s="52"/>
      <c r="G78" s="52"/>
      <c r="H78" s="95"/>
    </row>
    <row r="79" spans="2:11" ht="14.4" customHeight="1" x14ac:dyDescent="0.35">
      <c r="B79" s="60"/>
      <c r="C79" s="22" t="s">
        <v>51</v>
      </c>
      <c r="D79" s="73"/>
      <c r="E79" s="78"/>
      <c r="F79" s="52"/>
      <c r="G79" s="52"/>
      <c r="H79" s="95"/>
    </row>
    <row r="80" spans="2:11" ht="14.4" customHeight="1" x14ac:dyDescent="0.35">
      <c r="B80" s="60"/>
      <c r="C80" s="22" t="s">
        <v>52</v>
      </c>
      <c r="D80" s="73"/>
      <c r="E80" s="78"/>
      <c r="F80" s="52"/>
      <c r="G80" s="52"/>
      <c r="H80" s="95"/>
    </row>
    <row r="81" spans="2:8" ht="14.4" customHeight="1" x14ac:dyDescent="0.35">
      <c r="B81" s="62"/>
      <c r="C81" s="22" t="s">
        <v>53</v>
      </c>
      <c r="D81" s="74"/>
      <c r="E81" s="72"/>
      <c r="F81" s="53"/>
      <c r="G81" s="53"/>
      <c r="H81" s="95"/>
    </row>
    <row r="82" spans="2:8" ht="15" customHeight="1" x14ac:dyDescent="0.35">
      <c r="B82" s="59" t="s">
        <v>54</v>
      </c>
      <c r="C82" s="16" t="s">
        <v>24</v>
      </c>
      <c r="D82" s="61">
        <v>500</v>
      </c>
      <c r="E82" s="51">
        <v>27827.9</v>
      </c>
      <c r="F82" s="51"/>
      <c r="G82" s="51" t="str">
        <f>IF(F82&gt;E82,"ERRORE","OK")</f>
        <v>OK</v>
      </c>
      <c r="H82" s="95"/>
    </row>
    <row r="83" spans="2:8" ht="15" customHeight="1" x14ac:dyDescent="0.35">
      <c r="B83" s="60"/>
      <c r="C83" s="16" t="s">
        <v>25</v>
      </c>
      <c r="D83" s="52"/>
      <c r="E83" s="78"/>
      <c r="F83" s="52"/>
      <c r="G83" s="52"/>
      <c r="H83" s="96"/>
    </row>
    <row r="84" spans="2:8" ht="15" customHeight="1" x14ac:dyDescent="0.35">
      <c r="B84" s="60"/>
      <c r="C84" s="16" t="s">
        <v>26</v>
      </c>
      <c r="D84" s="52"/>
      <c r="E84" s="78"/>
      <c r="F84" s="52"/>
      <c r="G84" s="52"/>
      <c r="H84" s="96"/>
    </row>
    <row r="85" spans="2:8" ht="15" customHeight="1" x14ac:dyDescent="0.35">
      <c r="B85" s="60"/>
      <c r="C85" s="16" t="s">
        <v>27</v>
      </c>
      <c r="D85" s="52"/>
      <c r="E85" s="78"/>
      <c r="F85" s="52"/>
      <c r="G85" s="52"/>
      <c r="H85" s="96"/>
    </row>
    <row r="86" spans="2:8" ht="15" customHeight="1" x14ac:dyDescent="0.35">
      <c r="B86" s="60"/>
      <c r="C86" s="16" t="s">
        <v>28</v>
      </c>
      <c r="D86" s="52"/>
      <c r="E86" s="78"/>
      <c r="F86" s="52"/>
      <c r="G86" s="52"/>
      <c r="H86" s="96"/>
    </row>
    <row r="87" spans="2:8" ht="15" customHeight="1" x14ac:dyDescent="0.35">
      <c r="B87" s="60"/>
      <c r="C87" s="16" t="s">
        <v>55</v>
      </c>
      <c r="D87" s="52"/>
      <c r="E87" s="78"/>
      <c r="F87" s="52"/>
      <c r="G87" s="52"/>
      <c r="H87" s="96"/>
    </row>
    <row r="88" spans="2:8" ht="15" customHeight="1" x14ac:dyDescent="0.35">
      <c r="B88" s="60"/>
      <c r="C88" s="16" t="s">
        <v>56</v>
      </c>
      <c r="D88" s="52"/>
      <c r="E88" s="78"/>
      <c r="F88" s="52"/>
      <c r="G88" s="52"/>
      <c r="H88" s="96"/>
    </row>
    <row r="89" spans="2:8" ht="15" customHeight="1" x14ac:dyDescent="0.35">
      <c r="B89" s="60"/>
      <c r="C89" s="16" t="s">
        <v>57</v>
      </c>
      <c r="D89" s="53"/>
      <c r="E89" s="72"/>
      <c r="F89" s="53"/>
      <c r="G89" s="53"/>
      <c r="H89" s="96"/>
    </row>
    <row r="90" spans="2:8" s="12" customFormat="1" ht="39.5" customHeight="1" x14ac:dyDescent="0.35">
      <c r="B90" s="9" t="s">
        <v>32</v>
      </c>
      <c r="C90" s="14" t="s">
        <v>68</v>
      </c>
      <c r="D90" s="9" t="s">
        <v>16</v>
      </c>
      <c r="E90" s="9" t="s">
        <v>79</v>
      </c>
      <c r="F90" s="9" t="s">
        <v>71</v>
      </c>
      <c r="G90" s="9" t="s">
        <v>72</v>
      </c>
      <c r="H90" s="9" t="s">
        <v>14</v>
      </c>
    </row>
    <row r="91" spans="2:8" ht="15" customHeight="1" x14ac:dyDescent="0.35">
      <c r="B91" s="10" t="s">
        <v>33</v>
      </c>
      <c r="C91" s="16" t="s">
        <v>4</v>
      </c>
      <c r="D91" s="45">
        <v>500</v>
      </c>
      <c r="E91" s="7">
        <v>221116.9</v>
      </c>
      <c r="F91" s="44"/>
      <c r="G91" s="44" t="str">
        <f>IF(F91&gt;E91,"ERRORE","OK")</f>
        <v>OK</v>
      </c>
      <c r="H91" s="79">
        <f>SUM(F91:F115)</f>
        <v>0</v>
      </c>
    </row>
    <row r="92" spans="2:8" ht="16.25" customHeight="1" x14ac:dyDescent="0.35">
      <c r="B92" s="59" t="s">
        <v>41</v>
      </c>
      <c r="C92" s="16" t="s">
        <v>36</v>
      </c>
      <c r="D92" s="61">
        <v>500</v>
      </c>
      <c r="E92" s="51">
        <v>170472.57</v>
      </c>
      <c r="F92" s="49"/>
      <c r="G92" s="49" t="str">
        <f>IF(F92&gt;E92,"ERRORE","OK")</f>
        <v>OK</v>
      </c>
      <c r="H92" s="80"/>
    </row>
    <row r="93" spans="2:8" ht="16.25" customHeight="1" x14ac:dyDescent="0.35">
      <c r="B93" s="67"/>
      <c r="C93" s="16" t="s">
        <v>37</v>
      </c>
      <c r="D93" s="97"/>
      <c r="E93" s="75"/>
      <c r="F93" s="83"/>
      <c r="G93" s="83"/>
      <c r="H93" s="80"/>
    </row>
    <row r="94" spans="2:8" ht="16.25" customHeight="1" x14ac:dyDescent="0.35">
      <c r="B94" s="67"/>
      <c r="C94" s="16" t="s">
        <v>38</v>
      </c>
      <c r="D94" s="97"/>
      <c r="E94" s="75"/>
      <c r="F94" s="83"/>
      <c r="G94" s="83"/>
      <c r="H94" s="80"/>
    </row>
    <row r="95" spans="2:8" ht="16.25" customHeight="1" x14ac:dyDescent="0.35">
      <c r="B95" s="67"/>
      <c r="C95" s="16" t="s">
        <v>39</v>
      </c>
      <c r="D95" s="97"/>
      <c r="E95" s="75"/>
      <c r="F95" s="83"/>
      <c r="G95" s="83"/>
      <c r="H95" s="80"/>
    </row>
    <row r="96" spans="2:8" ht="14.4" customHeight="1" x14ac:dyDescent="0.35">
      <c r="B96" s="68"/>
      <c r="C96" s="16" t="s">
        <v>40</v>
      </c>
      <c r="D96" s="55"/>
      <c r="E96" s="76"/>
      <c r="F96" s="83"/>
      <c r="G96" s="83"/>
      <c r="H96" s="80"/>
    </row>
    <row r="97" spans="2:10" ht="14.4" customHeight="1" x14ac:dyDescent="0.35">
      <c r="B97" s="59" t="s">
        <v>42</v>
      </c>
      <c r="C97" s="16" t="s">
        <v>43</v>
      </c>
      <c r="D97" s="59">
        <v>500</v>
      </c>
      <c r="E97" s="77">
        <v>22496.04</v>
      </c>
      <c r="F97" s="84"/>
      <c r="G97" s="84" t="str">
        <f>IF(F97&gt;E97,"ERRORE","OK")</f>
        <v>OK</v>
      </c>
      <c r="H97" s="80"/>
    </row>
    <row r="98" spans="2:10" ht="14.4" customHeight="1" x14ac:dyDescent="0.35">
      <c r="B98" s="60"/>
      <c r="C98" s="22" t="s">
        <v>44</v>
      </c>
      <c r="D98" s="73"/>
      <c r="E98" s="78"/>
      <c r="F98" s="50"/>
      <c r="G98" s="50"/>
      <c r="H98" s="80"/>
    </row>
    <row r="99" spans="2:10" ht="14.4" customHeight="1" x14ac:dyDescent="0.35">
      <c r="B99" s="60"/>
      <c r="C99" s="22" t="s">
        <v>45</v>
      </c>
      <c r="D99" s="73"/>
      <c r="E99" s="78"/>
      <c r="F99" s="50"/>
      <c r="G99" s="50"/>
      <c r="H99" s="80"/>
    </row>
    <row r="100" spans="2:10" ht="14.4" customHeight="1" x14ac:dyDescent="0.35">
      <c r="B100" s="60"/>
      <c r="C100" s="22" t="s">
        <v>46</v>
      </c>
      <c r="D100" s="73"/>
      <c r="E100" s="78"/>
      <c r="F100" s="50"/>
      <c r="G100" s="50"/>
      <c r="H100" s="80"/>
    </row>
    <row r="101" spans="2:10" ht="14.4" customHeight="1" x14ac:dyDescent="0.35">
      <c r="B101" s="60"/>
      <c r="C101" s="22" t="s">
        <v>47</v>
      </c>
      <c r="D101" s="73"/>
      <c r="E101" s="78"/>
      <c r="F101" s="50"/>
      <c r="G101" s="50"/>
      <c r="H101" s="80"/>
    </row>
    <row r="102" spans="2:10" ht="14.4" customHeight="1" x14ac:dyDescent="0.35">
      <c r="B102" s="60"/>
      <c r="C102" s="22" t="s">
        <v>48</v>
      </c>
      <c r="D102" s="73"/>
      <c r="E102" s="78"/>
      <c r="F102" s="50"/>
      <c r="G102" s="50"/>
      <c r="H102" s="80"/>
    </row>
    <row r="103" spans="2:10" ht="14.4" customHeight="1" x14ac:dyDescent="0.35">
      <c r="B103" s="60"/>
      <c r="C103" s="22" t="s">
        <v>49</v>
      </c>
      <c r="D103" s="73"/>
      <c r="E103" s="78"/>
      <c r="F103" s="50"/>
      <c r="G103" s="50"/>
      <c r="H103" s="80"/>
      <c r="I103" s="34"/>
      <c r="J103" s="35"/>
    </row>
    <row r="104" spans="2:10" ht="14.4" customHeight="1" x14ac:dyDescent="0.35">
      <c r="B104" s="60"/>
      <c r="C104" s="22" t="s">
        <v>50</v>
      </c>
      <c r="D104" s="73"/>
      <c r="E104" s="78"/>
      <c r="F104" s="50"/>
      <c r="G104" s="50"/>
      <c r="H104" s="80"/>
      <c r="I104" s="35">
        <f>H91+H65</f>
        <v>0</v>
      </c>
    </row>
    <row r="105" spans="2:10" ht="14.4" customHeight="1" x14ac:dyDescent="0.35">
      <c r="B105" s="60"/>
      <c r="C105" s="22" t="s">
        <v>51</v>
      </c>
      <c r="D105" s="73"/>
      <c r="E105" s="78"/>
      <c r="F105" s="50"/>
      <c r="G105" s="50"/>
      <c r="H105" s="80"/>
    </row>
    <row r="106" spans="2:10" ht="14.4" customHeight="1" x14ac:dyDescent="0.35">
      <c r="B106" s="60"/>
      <c r="C106" s="22" t="s">
        <v>52</v>
      </c>
      <c r="D106" s="73"/>
      <c r="E106" s="78"/>
      <c r="F106" s="50"/>
      <c r="G106" s="50"/>
      <c r="H106" s="80"/>
    </row>
    <row r="107" spans="2:10" ht="14.4" customHeight="1" x14ac:dyDescent="0.35">
      <c r="B107" s="62"/>
      <c r="C107" s="22" t="s">
        <v>53</v>
      </c>
      <c r="D107" s="74"/>
      <c r="E107" s="72"/>
      <c r="F107" s="50"/>
      <c r="G107" s="50"/>
      <c r="H107" s="80"/>
    </row>
    <row r="108" spans="2:10" ht="15" customHeight="1" x14ac:dyDescent="0.35">
      <c r="B108" s="59" t="s">
        <v>54</v>
      </c>
      <c r="C108" s="16" t="s">
        <v>24</v>
      </c>
      <c r="D108" s="61">
        <v>500</v>
      </c>
      <c r="E108" s="51">
        <v>16695</v>
      </c>
      <c r="F108" s="49"/>
      <c r="G108" s="49" t="str">
        <f>IF(F108&gt;E108,"ERRORE","OK")</f>
        <v>OK</v>
      </c>
      <c r="H108" s="80"/>
    </row>
    <row r="109" spans="2:10" ht="15" customHeight="1" x14ac:dyDescent="0.35">
      <c r="B109" s="60"/>
      <c r="C109" s="16" t="s">
        <v>25</v>
      </c>
      <c r="D109" s="52"/>
      <c r="E109" s="78"/>
      <c r="F109" s="50"/>
      <c r="G109" s="50"/>
      <c r="H109" s="81"/>
    </row>
    <row r="110" spans="2:10" ht="15" customHeight="1" x14ac:dyDescent="0.35">
      <c r="B110" s="60"/>
      <c r="C110" s="16" t="s">
        <v>26</v>
      </c>
      <c r="D110" s="52"/>
      <c r="E110" s="78"/>
      <c r="F110" s="50"/>
      <c r="G110" s="50"/>
      <c r="H110" s="81"/>
    </row>
    <row r="111" spans="2:10" ht="15" customHeight="1" x14ac:dyDescent="0.35">
      <c r="B111" s="60"/>
      <c r="C111" s="16" t="s">
        <v>27</v>
      </c>
      <c r="D111" s="52"/>
      <c r="E111" s="78"/>
      <c r="F111" s="50"/>
      <c r="G111" s="50"/>
      <c r="H111" s="81"/>
    </row>
    <row r="112" spans="2:10" ht="15" customHeight="1" x14ac:dyDescent="0.35">
      <c r="B112" s="60"/>
      <c r="C112" s="16" t="s">
        <v>28</v>
      </c>
      <c r="D112" s="52"/>
      <c r="E112" s="78"/>
      <c r="F112" s="50"/>
      <c r="G112" s="50"/>
      <c r="H112" s="81"/>
    </row>
    <row r="113" spans="2:10" ht="15" customHeight="1" x14ac:dyDescent="0.35">
      <c r="B113" s="60"/>
      <c r="C113" s="16" t="s">
        <v>55</v>
      </c>
      <c r="D113" s="52"/>
      <c r="E113" s="78"/>
      <c r="F113" s="50"/>
      <c r="G113" s="50"/>
      <c r="H113" s="81"/>
    </row>
    <row r="114" spans="2:10" ht="15" customHeight="1" x14ac:dyDescent="0.35">
      <c r="B114" s="60"/>
      <c r="C114" s="16" t="s">
        <v>56</v>
      </c>
      <c r="D114" s="52"/>
      <c r="E114" s="78"/>
      <c r="F114" s="50"/>
      <c r="G114" s="50"/>
      <c r="H114" s="81"/>
    </row>
    <row r="115" spans="2:10" ht="15" customHeight="1" x14ac:dyDescent="0.35">
      <c r="B115" s="60"/>
      <c r="C115" s="16" t="s">
        <v>57</v>
      </c>
      <c r="D115" s="53"/>
      <c r="E115" s="72"/>
      <c r="F115" s="50"/>
      <c r="G115" s="50"/>
      <c r="H115" s="82"/>
    </row>
    <row r="116" spans="2:10" s="12" customFormat="1" ht="42.5" customHeight="1" x14ac:dyDescent="0.35">
      <c r="B116" s="9" t="s">
        <v>32</v>
      </c>
      <c r="C116" s="14" t="s">
        <v>69</v>
      </c>
      <c r="D116" s="9" t="s">
        <v>17</v>
      </c>
      <c r="E116" s="9" t="s">
        <v>70</v>
      </c>
      <c r="F116" s="9" t="s">
        <v>71</v>
      </c>
      <c r="G116" s="9" t="s">
        <v>72</v>
      </c>
      <c r="H116" s="9" t="s">
        <v>62</v>
      </c>
    </row>
    <row r="117" spans="2:10" s="26" customFormat="1" x14ac:dyDescent="0.35">
      <c r="B117" s="94" t="s">
        <v>58</v>
      </c>
      <c r="C117" s="24" t="s">
        <v>23</v>
      </c>
      <c r="D117" s="61">
        <v>5400</v>
      </c>
      <c r="E117" s="51">
        <v>755000</v>
      </c>
      <c r="F117" s="51"/>
      <c r="G117" s="51" t="str">
        <f>IF(F117&gt;E117,"ERRORE","OK")</f>
        <v>OK</v>
      </c>
      <c r="H117" s="69">
        <f>F117</f>
        <v>0</v>
      </c>
    </row>
    <row r="118" spans="2:10" s="26" customFormat="1" x14ac:dyDescent="0.35">
      <c r="B118" s="60"/>
      <c r="C118" s="25" t="s">
        <v>30</v>
      </c>
      <c r="D118" s="52"/>
      <c r="E118" s="73"/>
      <c r="F118" s="52"/>
      <c r="G118" s="52"/>
      <c r="H118" s="70"/>
    </row>
    <row r="119" spans="2:10" s="26" customFormat="1" x14ac:dyDescent="0.35">
      <c r="B119" s="60"/>
      <c r="C119" s="25" t="s">
        <v>19</v>
      </c>
      <c r="D119" s="52"/>
      <c r="E119" s="73"/>
      <c r="F119" s="52"/>
      <c r="G119" s="52"/>
      <c r="H119" s="70"/>
    </row>
    <row r="120" spans="2:10" s="26" customFormat="1" x14ac:dyDescent="0.35">
      <c r="B120" s="60"/>
      <c r="C120" s="25" t="s">
        <v>21</v>
      </c>
      <c r="D120" s="52"/>
      <c r="E120" s="73"/>
      <c r="F120" s="52"/>
      <c r="G120" s="52"/>
      <c r="H120" s="70"/>
    </row>
    <row r="121" spans="2:10" s="26" customFormat="1" x14ac:dyDescent="0.35">
      <c r="B121" s="60"/>
      <c r="C121" s="25" t="s">
        <v>31</v>
      </c>
      <c r="D121" s="52"/>
      <c r="E121" s="73"/>
      <c r="F121" s="52"/>
      <c r="G121" s="52"/>
      <c r="H121" s="70"/>
      <c r="I121" s="36">
        <v>601662</v>
      </c>
    </row>
    <row r="122" spans="2:10" s="26" customFormat="1" x14ac:dyDescent="0.35">
      <c r="B122" s="60"/>
      <c r="C122" s="25" t="s">
        <v>20</v>
      </c>
      <c r="D122" s="52"/>
      <c r="E122" s="73"/>
      <c r="F122" s="52"/>
      <c r="G122" s="52"/>
      <c r="H122" s="70"/>
    </row>
    <row r="123" spans="2:10" s="26" customFormat="1" x14ac:dyDescent="0.35">
      <c r="B123" s="60"/>
      <c r="C123" s="25" t="s">
        <v>22</v>
      </c>
      <c r="D123" s="52"/>
      <c r="E123" s="73"/>
      <c r="F123" s="52"/>
      <c r="G123" s="52"/>
      <c r="H123" s="70"/>
    </row>
    <row r="124" spans="2:10" s="26" customFormat="1" x14ac:dyDescent="0.35">
      <c r="B124" s="60"/>
      <c r="C124" s="25" t="s">
        <v>59</v>
      </c>
      <c r="D124" s="52"/>
      <c r="E124" s="73"/>
      <c r="F124" s="52"/>
      <c r="G124" s="52"/>
      <c r="H124" s="70"/>
    </row>
    <row r="125" spans="2:10" s="26" customFormat="1" x14ac:dyDescent="0.35">
      <c r="B125" s="62"/>
      <c r="C125" s="25" t="s">
        <v>60</v>
      </c>
      <c r="D125" s="53"/>
      <c r="E125" s="74"/>
      <c r="F125" s="53"/>
      <c r="G125" s="53"/>
      <c r="H125" s="71"/>
    </row>
    <row r="126" spans="2:10" ht="21.5" customHeight="1" x14ac:dyDescent="0.35">
      <c r="B126" s="106" t="s">
        <v>80</v>
      </c>
      <c r="C126" s="107"/>
      <c r="D126" s="107"/>
      <c r="E126" s="108"/>
      <c r="F126" s="47"/>
      <c r="G126" s="47"/>
      <c r="H126" s="21">
        <f>H117+H91+H65+H57</f>
        <v>0</v>
      </c>
      <c r="I126" s="37">
        <v>2005410</v>
      </c>
    </row>
    <row r="127" spans="2:10" ht="22.5" customHeight="1" x14ac:dyDescent="0.35">
      <c r="B127" s="106" t="s">
        <v>81</v>
      </c>
      <c r="C127" s="107"/>
      <c r="D127" s="107"/>
      <c r="E127" s="108"/>
      <c r="F127" s="47"/>
      <c r="G127" s="47"/>
      <c r="H127" s="30">
        <f>H126+H53</f>
        <v>0</v>
      </c>
      <c r="I127" s="29">
        <v>9764910</v>
      </c>
      <c r="J127" s="38"/>
    </row>
    <row r="128" spans="2:10" x14ac:dyDescent="0.35">
      <c r="B128" s="41"/>
      <c r="C128" s="11"/>
    </row>
    <row r="129" spans="2:3" x14ac:dyDescent="0.35">
      <c r="B129" s="41"/>
      <c r="C129" s="11"/>
    </row>
    <row r="130" spans="2:3" x14ac:dyDescent="0.35">
      <c r="B130" s="41"/>
      <c r="C130" s="11"/>
    </row>
    <row r="131" spans="2:3" x14ac:dyDescent="0.35">
      <c r="B131" s="41"/>
      <c r="C131" s="11"/>
    </row>
    <row r="132" spans="2:3" x14ac:dyDescent="0.35">
      <c r="B132" s="41"/>
      <c r="C132" s="11"/>
    </row>
    <row r="133" spans="2:3" x14ac:dyDescent="0.35">
      <c r="B133" s="41"/>
      <c r="C133" s="11"/>
    </row>
    <row r="134" spans="2:3" x14ac:dyDescent="0.35">
      <c r="B134" s="41"/>
      <c r="C134" s="11"/>
    </row>
    <row r="135" spans="2:3" x14ac:dyDescent="0.35">
      <c r="B135" s="41"/>
      <c r="C135" s="11"/>
    </row>
    <row r="136" spans="2:3" x14ac:dyDescent="0.35">
      <c r="B136" s="41"/>
      <c r="C136" s="11"/>
    </row>
    <row r="137" spans="2:3" x14ac:dyDescent="0.35">
      <c r="B137" s="41"/>
      <c r="C137" s="11"/>
    </row>
    <row r="138" spans="2:3" x14ac:dyDescent="0.35">
      <c r="B138" s="41"/>
      <c r="C138" s="11"/>
    </row>
    <row r="139" spans="2:3" x14ac:dyDescent="0.35">
      <c r="B139" s="41"/>
      <c r="C139" s="11"/>
    </row>
    <row r="140" spans="2:3" x14ac:dyDescent="0.35">
      <c r="B140" s="41"/>
      <c r="C140" s="11"/>
    </row>
    <row r="141" spans="2:3" x14ac:dyDescent="0.35">
      <c r="B141" s="41"/>
      <c r="C141" s="11"/>
    </row>
    <row r="142" spans="2:3" x14ac:dyDescent="0.35">
      <c r="B142" s="41"/>
      <c r="C142" s="11"/>
    </row>
    <row r="143" spans="2:3" x14ac:dyDescent="0.35">
      <c r="B143" s="41"/>
      <c r="C143" s="11"/>
    </row>
    <row r="144" spans="2:3" x14ac:dyDescent="0.35">
      <c r="B144" s="41"/>
      <c r="C144" s="11"/>
    </row>
    <row r="145" spans="2:3" x14ac:dyDescent="0.35">
      <c r="B145" s="41"/>
      <c r="C145" s="11"/>
    </row>
    <row r="146" spans="2:3" x14ac:dyDescent="0.35">
      <c r="B146" s="41"/>
      <c r="C146" s="11"/>
    </row>
    <row r="147" spans="2:3" x14ac:dyDescent="0.35">
      <c r="B147" s="41"/>
      <c r="C147" s="11"/>
    </row>
    <row r="148" spans="2:3" x14ac:dyDescent="0.35">
      <c r="B148" s="41"/>
      <c r="C148" s="11"/>
    </row>
    <row r="149" spans="2:3" x14ac:dyDescent="0.35">
      <c r="B149" s="41"/>
      <c r="C149" s="11"/>
    </row>
    <row r="150" spans="2:3" x14ac:dyDescent="0.35">
      <c r="B150" s="41"/>
      <c r="C150" s="11"/>
    </row>
    <row r="151" spans="2:3" x14ac:dyDescent="0.35">
      <c r="B151" s="41"/>
      <c r="C151" s="11"/>
    </row>
    <row r="152" spans="2:3" x14ac:dyDescent="0.35">
      <c r="B152" s="41"/>
      <c r="C152" s="11"/>
    </row>
    <row r="153" spans="2:3" x14ac:dyDescent="0.35">
      <c r="B153" s="41"/>
      <c r="C153" s="11"/>
    </row>
    <row r="154" spans="2:3" x14ac:dyDescent="0.35">
      <c r="B154" s="41"/>
      <c r="C154" s="11"/>
    </row>
    <row r="155" spans="2:3" x14ac:dyDescent="0.35">
      <c r="B155" s="41"/>
      <c r="C155" s="11"/>
    </row>
    <row r="156" spans="2:3" x14ac:dyDescent="0.35">
      <c r="B156" s="41"/>
      <c r="C156" s="11"/>
    </row>
    <row r="157" spans="2:3" x14ac:dyDescent="0.35">
      <c r="B157" s="41"/>
      <c r="C157" s="11"/>
    </row>
    <row r="158" spans="2:3" x14ac:dyDescent="0.35">
      <c r="B158" s="41"/>
      <c r="C158" s="11"/>
    </row>
    <row r="159" spans="2:3" x14ac:dyDescent="0.35">
      <c r="B159" s="41"/>
      <c r="C159" s="11"/>
    </row>
    <row r="160" spans="2:3" x14ac:dyDescent="0.35">
      <c r="B160" s="41"/>
      <c r="C160" s="11"/>
    </row>
    <row r="161" spans="2:3" x14ac:dyDescent="0.35">
      <c r="B161" s="41"/>
      <c r="C161" s="11"/>
    </row>
    <row r="162" spans="2:3" x14ac:dyDescent="0.35">
      <c r="B162" s="41"/>
      <c r="C162" s="11"/>
    </row>
    <row r="163" spans="2:3" x14ac:dyDescent="0.35">
      <c r="B163" s="41"/>
      <c r="C163" s="11"/>
    </row>
    <row r="164" spans="2:3" x14ac:dyDescent="0.35">
      <c r="B164" s="41"/>
      <c r="C164" s="11"/>
    </row>
    <row r="165" spans="2:3" x14ac:dyDescent="0.35">
      <c r="B165" s="41"/>
      <c r="C165" s="11"/>
    </row>
    <row r="166" spans="2:3" x14ac:dyDescent="0.35">
      <c r="B166" s="41"/>
      <c r="C166" s="11"/>
    </row>
    <row r="167" spans="2:3" x14ac:dyDescent="0.35">
      <c r="B167" s="41"/>
      <c r="C167" s="11"/>
    </row>
    <row r="168" spans="2:3" x14ac:dyDescent="0.35">
      <c r="B168" s="41"/>
      <c r="C168" s="11"/>
    </row>
    <row r="169" spans="2:3" x14ac:dyDescent="0.35">
      <c r="B169" s="41"/>
      <c r="C169" s="11"/>
    </row>
    <row r="170" spans="2:3" x14ac:dyDescent="0.35">
      <c r="B170" s="41"/>
      <c r="C170" s="11"/>
    </row>
    <row r="171" spans="2:3" x14ac:dyDescent="0.35">
      <c r="B171" s="41"/>
      <c r="C171" s="11"/>
    </row>
    <row r="172" spans="2:3" x14ac:dyDescent="0.35">
      <c r="B172" s="41"/>
      <c r="C172" s="11"/>
    </row>
    <row r="173" spans="2:3" x14ac:dyDescent="0.35">
      <c r="B173" s="41"/>
      <c r="C173" s="11"/>
    </row>
    <row r="174" spans="2:3" x14ac:dyDescent="0.35">
      <c r="B174" s="41"/>
      <c r="C174" s="11"/>
    </row>
    <row r="175" spans="2:3" x14ac:dyDescent="0.35">
      <c r="B175" s="41"/>
      <c r="C175" s="11"/>
    </row>
    <row r="176" spans="2:3" x14ac:dyDescent="0.35">
      <c r="B176" s="41"/>
      <c r="C176" s="11"/>
    </row>
    <row r="177" spans="2:3" x14ac:dyDescent="0.35">
      <c r="B177" s="41"/>
      <c r="C177" s="11"/>
    </row>
    <row r="178" spans="2:3" x14ac:dyDescent="0.35">
      <c r="B178" s="41"/>
      <c r="C178" s="11"/>
    </row>
    <row r="179" spans="2:3" x14ac:dyDescent="0.35">
      <c r="B179" s="41"/>
      <c r="C179" s="11"/>
    </row>
    <row r="180" spans="2:3" x14ac:dyDescent="0.35">
      <c r="B180" s="41"/>
      <c r="C180" s="11"/>
    </row>
    <row r="181" spans="2:3" x14ac:dyDescent="0.35">
      <c r="B181" s="41"/>
      <c r="C181" s="11"/>
    </row>
    <row r="182" spans="2:3" x14ac:dyDescent="0.35">
      <c r="B182" s="41"/>
      <c r="C182" s="11"/>
    </row>
    <row r="183" spans="2:3" x14ac:dyDescent="0.35">
      <c r="B183" s="41"/>
      <c r="C183" s="11"/>
    </row>
    <row r="184" spans="2:3" x14ac:dyDescent="0.35">
      <c r="B184" s="41"/>
      <c r="C184" s="11"/>
    </row>
    <row r="185" spans="2:3" x14ac:dyDescent="0.35">
      <c r="B185" s="41"/>
      <c r="C185" s="11"/>
    </row>
    <row r="186" spans="2:3" x14ac:dyDescent="0.35">
      <c r="B186" s="41"/>
      <c r="C186" s="11"/>
    </row>
    <row r="187" spans="2:3" x14ac:dyDescent="0.35">
      <c r="B187" s="41"/>
      <c r="C187" s="11"/>
    </row>
    <row r="188" spans="2:3" x14ac:dyDescent="0.35">
      <c r="B188" s="41"/>
      <c r="C188" s="11"/>
    </row>
    <row r="189" spans="2:3" x14ac:dyDescent="0.35">
      <c r="B189" s="41"/>
      <c r="C189" s="11"/>
    </row>
    <row r="190" spans="2:3" x14ac:dyDescent="0.35">
      <c r="B190" s="41"/>
      <c r="C190" s="11"/>
    </row>
    <row r="191" spans="2:3" x14ac:dyDescent="0.35">
      <c r="B191" s="41"/>
      <c r="C191" s="11"/>
    </row>
    <row r="192" spans="2:3" x14ac:dyDescent="0.35">
      <c r="B192" s="41"/>
      <c r="C192" s="11"/>
    </row>
    <row r="193" spans="2:3" x14ac:dyDescent="0.35">
      <c r="B193" s="41"/>
      <c r="C193" s="11"/>
    </row>
    <row r="194" spans="2:3" x14ac:dyDescent="0.35">
      <c r="B194" s="41"/>
      <c r="C194" s="11"/>
    </row>
    <row r="195" spans="2:3" x14ac:dyDescent="0.35">
      <c r="B195" s="41"/>
      <c r="C195" s="11"/>
    </row>
    <row r="196" spans="2:3" x14ac:dyDescent="0.35">
      <c r="B196" s="41"/>
      <c r="C196" s="11"/>
    </row>
    <row r="197" spans="2:3" x14ac:dyDescent="0.35">
      <c r="B197" s="41"/>
      <c r="C197" s="11"/>
    </row>
    <row r="198" spans="2:3" x14ac:dyDescent="0.35">
      <c r="B198" s="41"/>
      <c r="C198" s="11"/>
    </row>
  </sheetData>
  <sheetProtection algorithmName="SHA-512" hashValue="Oj4a5xEqxsUYDt9LEYwcomjbu2KyBXAEajE8FTWz5dq/u3A1Sn6BRTTNJYqtwDN+fZ/PLFcHIk3UsGrBqJh/MA==" saltValue="4fEgQ/ZNNCyuqQvjuQaHvw==" spinCount="100000" sheet="1" objects="1" scenarios="1"/>
  <protectedRanges>
    <protectedRange sqref="F56:F125" name="Intervallo2"/>
    <protectedRange sqref="F3:F53" name="Intervallo1"/>
  </protectedRanges>
  <mergeCells count="80">
    <mergeCell ref="B126:E126"/>
    <mergeCell ref="B127:E127"/>
    <mergeCell ref="E29:E36"/>
    <mergeCell ref="E38:E46"/>
    <mergeCell ref="E97:E107"/>
    <mergeCell ref="E82:E89"/>
    <mergeCell ref="B53:E53"/>
    <mergeCell ref="B117:B125"/>
    <mergeCell ref="D117:D125"/>
    <mergeCell ref="B108:B115"/>
    <mergeCell ref="D108:D115"/>
    <mergeCell ref="B92:B96"/>
    <mergeCell ref="D92:D96"/>
    <mergeCell ref="E92:E96"/>
    <mergeCell ref="B97:B107"/>
    <mergeCell ref="D97:D107"/>
    <mergeCell ref="I9:I10"/>
    <mergeCell ref="J9:J10"/>
    <mergeCell ref="E9:E10"/>
    <mergeCell ref="D9:D10"/>
    <mergeCell ref="B9:B10"/>
    <mergeCell ref="G9:G10"/>
    <mergeCell ref="F9:F10"/>
    <mergeCell ref="B71:B81"/>
    <mergeCell ref="H65:H89"/>
    <mergeCell ref="D66:D70"/>
    <mergeCell ref="D71:D81"/>
    <mergeCell ref="B2:H2"/>
    <mergeCell ref="B18:B28"/>
    <mergeCell ref="E13:E17"/>
    <mergeCell ref="E18:E28"/>
    <mergeCell ref="B29:B36"/>
    <mergeCell ref="G18:G28"/>
    <mergeCell ref="F29:F36"/>
    <mergeCell ref="G29:G36"/>
    <mergeCell ref="B13:B17"/>
    <mergeCell ref="D13:D17"/>
    <mergeCell ref="H48:H52"/>
    <mergeCell ref="H4:H10"/>
    <mergeCell ref="H38:H46"/>
    <mergeCell ref="D18:D28"/>
    <mergeCell ref="D29:D36"/>
    <mergeCell ref="H12:H36"/>
    <mergeCell ref="B38:B46"/>
    <mergeCell ref="D38:D46"/>
    <mergeCell ref="F13:F17"/>
    <mergeCell ref="G13:G17"/>
    <mergeCell ref="F18:F28"/>
    <mergeCell ref="H117:H125"/>
    <mergeCell ref="E62:E63"/>
    <mergeCell ref="E117:E125"/>
    <mergeCell ref="E66:E70"/>
    <mergeCell ref="E71:E81"/>
    <mergeCell ref="H91:H115"/>
    <mergeCell ref="E108:E115"/>
    <mergeCell ref="F71:F81"/>
    <mergeCell ref="G71:G81"/>
    <mergeCell ref="F82:F89"/>
    <mergeCell ref="G82:G89"/>
    <mergeCell ref="F92:F96"/>
    <mergeCell ref="G92:G96"/>
    <mergeCell ref="F97:F107"/>
    <mergeCell ref="F108:F115"/>
    <mergeCell ref="G97:G107"/>
    <mergeCell ref="G108:G115"/>
    <mergeCell ref="F117:F125"/>
    <mergeCell ref="G117:G125"/>
    <mergeCell ref="F38:F46"/>
    <mergeCell ref="G38:G46"/>
    <mergeCell ref="F62:F63"/>
    <mergeCell ref="G62:G63"/>
    <mergeCell ref="F66:F70"/>
    <mergeCell ref="G66:G70"/>
    <mergeCell ref="B55:H55"/>
    <mergeCell ref="B82:B89"/>
    <mergeCell ref="D82:D89"/>
    <mergeCell ref="B62:B63"/>
    <mergeCell ref="D62:D63"/>
    <mergeCell ref="H57:H63"/>
    <mergeCell ref="B66:B70"/>
  </mergeCells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Fogli di lavoro</vt:lpstr>
      </vt:variant>
      <vt:variant>
        <vt:i4>1</vt:i4>
      </vt:variant>
    </vt:vector>
  </HeadingPairs>
  <TitlesOfParts>
    <vt:vector size="1" baseType="lpstr">
      <vt:lpstr>BdA</vt:lpstr>
    </vt:vector>
  </TitlesOfParts>
  <Company>Sogei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BARTOLINO PAOLO</dc:creator>
  <cp:lastModifiedBy>Irene Salomè</cp:lastModifiedBy>
  <dcterms:created xsi:type="dcterms:W3CDTF">2021-10-13T14:01:41Z</dcterms:created>
  <dcterms:modified xsi:type="dcterms:W3CDTF">2022-05-02T13:21:56Z</dcterms:modified>
</cp:coreProperties>
</file>