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10" windowHeight="7170" tabRatio="738"/>
  </bookViews>
  <sheets>
    <sheet name="Istruzioni compilazione" sheetId="4" r:id="rId1"/>
    <sheet name="Conto Economico_Lotto 1" sheetId="15" r:id="rId2"/>
    <sheet name="Conto Economico_Lotto 2" sheetId="20" r:id="rId3"/>
    <sheet name="Conto Economico_Lotto 3" sheetId="21" r:id="rId4"/>
    <sheet name="Conto Economico_Lotto 4" sheetId="22" r:id="rId5"/>
    <sheet name="Conto Economico_Lotto 5" sheetId="23" r:id="rId6"/>
    <sheet name="Conto Economico_Lotto 6" sheetId="24" r:id="rId7"/>
  </sheets>
  <definedNames>
    <definedName name="_xlnm.Print_Area" localSheetId="1">'Conto Economico_Lotto 1'!$B$1:$Y$66</definedName>
    <definedName name="_xlnm.Print_Area" localSheetId="2">'Conto Economico_Lotto 2'!$B$1:$Y$78</definedName>
    <definedName name="_xlnm.Print_Area" localSheetId="3">'Conto Economico_Lotto 3'!$B$1:$Y$120</definedName>
    <definedName name="_xlnm.Print_Area" localSheetId="4">'Conto Economico_Lotto 4'!$B$1:$Y$72</definedName>
    <definedName name="_xlnm.Print_Area" localSheetId="5">'Conto Economico_Lotto 5'!$B$1:$Y$145</definedName>
    <definedName name="_xlnm.Print_Area" localSheetId="6">'Conto Economico_Lotto 6'!$B$1:$Y$48</definedName>
    <definedName name="_xlnm.Print_Area" localSheetId="0">'Istruzioni compilazione'!$B$2:$F$13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24" l="1"/>
  <c r="K5" i="24" l="1"/>
  <c r="P5" i="24"/>
  <c r="K6" i="24"/>
  <c r="P6" i="24"/>
  <c r="Q6" i="24"/>
  <c r="K7" i="24"/>
  <c r="P7" i="24"/>
  <c r="Q7" i="24"/>
  <c r="K8" i="24"/>
  <c r="P8" i="24"/>
  <c r="Q8" i="24"/>
  <c r="K9" i="24"/>
  <c r="P9" i="24"/>
  <c r="Q9" i="24"/>
  <c r="K10" i="24"/>
  <c r="P10" i="24"/>
  <c r="Q10" i="24"/>
  <c r="K11" i="24"/>
  <c r="P11" i="24"/>
  <c r="Q11" i="24"/>
  <c r="K12" i="24"/>
  <c r="P12" i="24"/>
  <c r="Q12" i="24"/>
  <c r="K13" i="24"/>
  <c r="P13" i="24"/>
  <c r="Q13" i="24"/>
  <c r="K14" i="24"/>
  <c r="P14" i="24"/>
  <c r="Q14" i="24"/>
  <c r="K15" i="24"/>
  <c r="P15" i="24"/>
  <c r="Q15" i="24"/>
  <c r="K16" i="24"/>
  <c r="P16" i="24"/>
  <c r="Q16" i="24"/>
  <c r="K17" i="24"/>
  <c r="P17" i="24"/>
  <c r="Q17" i="24"/>
  <c r="K18" i="24"/>
  <c r="P18" i="24"/>
  <c r="Q18" i="24"/>
  <c r="K19" i="24"/>
  <c r="P19" i="24"/>
  <c r="Q19" i="24"/>
  <c r="K20" i="24"/>
  <c r="P20" i="24"/>
  <c r="Q20" i="24"/>
  <c r="K21" i="24"/>
  <c r="P21" i="24"/>
  <c r="Q21" i="24"/>
  <c r="K22" i="24"/>
  <c r="P22" i="24"/>
  <c r="Q22" i="24"/>
  <c r="K23" i="24"/>
  <c r="P23" i="24"/>
  <c r="Q23" i="24"/>
  <c r="K24" i="24"/>
  <c r="P24" i="24"/>
  <c r="Q24" i="24"/>
  <c r="K25" i="24"/>
  <c r="P25" i="24"/>
  <c r="Q25" i="24"/>
  <c r="K26" i="24"/>
  <c r="P26" i="24"/>
  <c r="Q26" i="24"/>
  <c r="K27" i="24"/>
  <c r="M27" i="24"/>
  <c r="P27" i="24"/>
  <c r="Q27" i="24"/>
  <c r="P4" i="24"/>
  <c r="K4" i="24"/>
  <c r="Q4" i="24" s="1"/>
  <c r="K5" i="23"/>
  <c r="P5" i="23"/>
  <c r="Q5" i="23"/>
  <c r="K6" i="23"/>
  <c r="P6" i="23"/>
  <c r="Q6" i="23"/>
  <c r="K7" i="23"/>
  <c r="P7" i="23"/>
  <c r="Q7" i="23"/>
  <c r="K8" i="23"/>
  <c r="P8" i="23"/>
  <c r="Q8" i="23"/>
  <c r="K9" i="23"/>
  <c r="P9" i="23"/>
  <c r="Q9" i="23"/>
  <c r="K10" i="23"/>
  <c r="P10" i="23"/>
  <c r="Q10" i="23"/>
  <c r="K11" i="23"/>
  <c r="P11" i="23"/>
  <c r="Q11" i="23"/>
  <c r="K12" i="23"/>
  <c r="P12" i="23"/>
  <c r="Q12" i="23"/>
  <c r="K13" i="23"/>
  <c r="P13" i="23"/>
  <c r="Q13" i="23"/>
  <c r="K14" i="23"/>
  <c r="P14" i="23"/>
  <c r="Q14" i="23"/>
  <c r="K15" i="23"/>
  <c r="P15" i="23"/>
  <c r="Q15" i="23"/>
  <c r="K16" i="23"/>
  <c r="P16" i="23"/>
  <c r="Q16" i="23"/>
  <c r="K17" i="23"/>
  <c r="P17" i="23"/>
  <c r="Q17" i="23"/>
  <c r="K18" i="23"/>
  <c r="P18" i="23"/>
  <c r="Q18" i="23"/>
  <c r="K19" i="23"/>
  <c r="P19" i="23"/>
  <c r="Q19" i="23"/>
  <c r="K20" i="23"/>
  <c r="P20" i="23"/>
  <c r="Q20" i="23"/>
  <c r="K21" i="23"/>
  <c r="P21" i="23"/>
  <c r="Q21" i="23"/>
  <c r="K22" i="23"/>
  <c r="P22" i="23"/>
  <c r="Q22" i="23"/>
  <c r="K23" i="23"/>
  <c r="P23" i="23"/>
  <c r="Q23" i="23"/>
  <c r="K24" i="23"/>
  <c r="P24" i="23"/>
  <c r="Q24" i="23"/>
  <c r="K25" i="23"/>
  <c r="P25" i="23"/>
  <c r="Q25" i="23"/>
  <c r="K26" i="23"/>
  <c r="P26" i="23"/>
  <c r="Q26" i="23"/>
  <c r="K27" i="23"/>
  <c r="P27" i="23"/>
  <c r="Q27" i="23"/>
  <c r="K28" i="23"/>
  <c r="P28" i="23"/>
  <c r="Q28" i="23"/>
  <c r="K29" i="23"/>
  <c r="P29" i="23"/>
  <c r="Q29" i="23"/>
  <c r="K30" i="23"/>
  <c r="P30" i="23"/>
  <c r="Q30" i="23"/>
  <c r="K31" i="23"/>
  <c r="P31" i="23"/>
  <c r="Q31" i="23"/>
  <c r="K32" i="23"/>
  <c r="P32" i="23"/>
  <c r="Q32" i="23"/>
  <c r="K33" i="23"/>
  <c r="P33" i="23"/>
  <c r="Q33" i="23"/>
  <c r="K34" i="23"/>
  <c r="P34" i="23"/>
  <c r="Q34" i="23"/>
  <c r="K35" i="23"/>
  <c r="P35" i="23"/>
  <c r="Q35" i="23"/>
  <c r="K36" i="23"/>
  <c r="P36" i="23"/>
  <c r="Q36" i="23"/>
  <c r="K37" i="23"/>
  <c r="P37" i="23"/>
  <c r="Q37" i="23"/>
  <c r="K38" i="23"/>
  <c r="P38" i="23"/>
  <c r="Q38" i="23"/>
  <c r="K39" i="23"/>
  <c r="P39" i="23"/>
  <c r="Q39" i="23"/>
  <c r="K40" i="23"/>
  <c r="P40" i="23"/>
  <c r="Q40" i="23"/>
  <c r="K41" i="23"/>
  <c r="P41" i="23"/>
  <c r="Q41" i="23"/>
  <c r="K42" i="23"/>
  <c r="P42" i="23"/>
  <c r="Q42" i="23"/>
  <c r="K43" i="23"/>
  <c r="P43" i="23"/>
  <c r="Q43" i="23"/>
  <c r="K44" i="23"/>
  <c r="P44" i="23"/>
  <c r="Q44" i="23"/>
  <c r="K45" i="23"/>
  <c r="P45" i="23"/>
  <c r="Q45" i="23"/>
  <c r="K46" i="23"/>
  <c r="P46" i="23"/>
  <c r="Q46" i="23"/>
  <c r="K47" i="23"/>
  <c r="P47" i="23"/>
  <c r="Q47" i="23"/>
  <c r="K48" i="23"/>
  <c r="P48" i="23"/>
  <c r="Q48" i="23"/>
  <c r="K49" i="23"/>
  <c r="P49" i="23"/>
  <c r="Q49" i="23"/>
  <c r="K50" i="23"/>
  <c r="P50" i="23"/>
  <c r="Q50" i="23"/>
  <c r="K51" i="23"/>
  <c r="P51" i="23"/>
  <c r="Q51" i="23"/>
  <c r="K52" i="23"/>
  <c r="P52" i="23"/>
  <c r="Q52" i="23"/>
  <c r="K53" i="23"/>
  <c r="P53" i="23"/>
  <c r="Q53" i="23"/>
  <c r="K54" i="23"/>
  <c r="P54" i="23"/>
  <c r="Q54" i="23"/>
  <c r="K55" i="23"/>
  <c r="P55" i="23"/>
  <c r="Q55" i="23"/>
  <c r="K56" i="23"/>
  <c r="P56" i="23"/>
  <c r="Q56" i="23"/>
  <c r="K57" i="23"/>
  <c r="P57" i="23"/>
  <c r="Q57" i="23"/>
  <c r="K58" i="23"/>
  <c r="P58" i="23"/>
  <c r="Q58" i="23"/>
  <c r="K59" i="23"/>
  <c r="P59" i="23"/>
  <c r="Q59" i="23"/>
  <c r="K60" i="23"/>
  <c r="P60" i="23"/>
  <c r="Q60" i="23"/>
  <c r="K61" i="23"/>
  <c r="P61" i="23"/>
  <c r="Q61" i="23"/>
  <c r="K62" i="23"/>
  <c r="P62" i="23"/>
  <c r="Q62" i="23"/>
  <c r="K63" i="23"/>
  <c r="P63" i="23"/>
  <c r="Q63" i="23"/>
  <c r="K64" i="23"/>
  <c r="P64" i="23"/>
  <c r="Q64" i="23"/>
  <c r="K65" i="23"/>
  <c r="P65" i="23"/>
  <c r="Q65" i="23"/>
  <c r="K66" i="23"/>
  <c r="P66" i="23"/>
  <c r="Q66" i="23"/>
  <c r="K67" i="23"/>
  <c r="P67" i="23"/>
  <c r="Q67" i="23"/>
  <c r="K68" i="23"/>
  <c r="P68" i="23"/>
  <c r="Q68" i="23"/>
  <c r="K69" i="23"/>
  <c r="P69" i="23"/>
  <c r="Q69" i="23"/>
  <c r="K70" i="23"/>
  <c r="P70" i="23"/>
  <c r="Q70" i="23"/>
  <c r="K71" i="23"/>
  <c r="P71" i="23"/>
  <c r="Q71" i="23"/>
  <c r="K72" i="23"/>
  <c r="P72" i="23"/>
  <c r="Q72" i="23"/>
  <c r="K73" i="23"/>
  <c r="P73" i="23"/>
  <c r="Q73" i="23"/>
  <c r="K74" i="23"/>
  <c r="P74" i="23"/>
  <c r="Q74" i="23"/>
  <c r="K75" i="23"/>
  <c r="P75" i="23"/>
  <c r="Q75" i="23"/>
  <c r="K76" i="23"/>
  <c r="P76" i="23"/>
  <c r="Q76" i="23"/>
  <c r="K77" i="23"/>
  <c r="P77" i="23"/>
  <c r="Q77" i="23"/>
  <c r="K78" i="23"/>
  <c r="P78" i="23"/>
  <c r="Q78" i="23"/>
  <c r="K79" i="23"/>
  <c r="P79" i="23"/>
  <c r="Q79" i="23"/>
  <c r="K80" i="23"/>
  <c r="P80" i="23"/>
  <c r="Q80" i="23"/>
  <c r="K81" i="23"/>
  <c r="P81" i="23"/>
  <c r="Q81" i="23"/>
  <c r="K82" i="23"/>
  <c r="P82" i="23"/>
  <c r="Q82" i="23"/>
  <c r="K83" i="23"/>
  <c r="P83" i="23"/>
  <c r="Q83" i="23"/>
  <c r="K84" i="23"/>
  <c r="P84" i="23"/>
  <c r="Q84" i="23"/>
  <c r="K85" i="23"/>
  <c r="P85" i="23"/>
  <c r="Q85" i="23"/>
  <c r="K86" i="23"/>
  <c r="P86" i="23"/>
  <c r="Q86" i="23"/>
  <c r="K87" i="23"/>
  <c r="P87" i="23"/>
  <c r="Q87" i="23"/>
  <c r="K88" i="23"/>
  <c r="P88" i="23"/>
  <c r="Q88" i="23"/>
  <c r="K89" i="23"/>
  <c r="P89" i="23"/>
  <c r="Q89" i="23"/>
  <c r="K90" i="23"/>
  <c r="P90" i="23"/>
  <c r="Q90" i="23"/>
  <c r="K91" i="23"/>
  <c r="P91" i="23"/>
  <c r="Q91" i="23"/>
  <c r="K92" i="23"/>
  <c r="P92" i="23"/>
  <c r="Q92" i="23"/>
  <c r="K93" i="23"/>
  <c r="P93" i="23"/>
  <c r="Q93" i="23"/>
  <c r="K94" i="23"/>
  <c r="P94" i="23"/>
  <c r="Q94" i="23"/>
  <c r="K95" i="23"/>
  <c r="P95" i="23"/>
  <c r="Q95" i="23"/>
  <c r="K96" i="23"/>
  <c r="P96" i="23"/>
  <c r="Q96" i="23"/>
  <c r="K97" i="23"/>
  <c r="P97" i="23"/>
  <c r="Q97" i="23"/>
  <c r="K98" i="23"/>
  <c r="P98" i="23"/>
  <c r="Q98" i="23"/>
  <c r="K99" i="23"/>
  <c r="P99" i="23"/>
  <c r="Q99" i="23"/>
  <c r="K100" i="23"/>
  <c r="P100" i="23"/>
  <c r="Q100" i="23"/>
  <c r="K101" i="23"/>
  <c r="P101" i="23"/>
  <c r="Q101" i="23"/>
  <c r="K102" i="23"/>
  <c r="P102" i="23"/>
  <c r="Q102" i="23"/>
  <c r="K103" i="23"/>
  <c r="P103" i="23"/>
  <c r="Q103" i="23"/>
  <c r="K104" i="23"/>
  <c r="P104" i="23"/>
  <c r="Q104" i="23"/>
  <c r="K105" i="23"/>
  <c r="P105" i="23"/>
  <c r="Q105" i="23"/>
  <c r="K106" i="23"/>
  <c r="P106" i="23"/>
  <c r="Q106" i="23"/>
  <c r="K107" i="23"/>
  <c r="P107" i="23"/>
  <c r="Q107" i="23"/>
  <c r="K108" i="23"/>
  <c r="P108" i="23"/>
  <c r="Q108" i="23"/>
  <c r="K109" i="23"/>
  <c r="P109" i="23"/>
  <c r="Q109" i="23"/>
  <c r="K110" i="23"/>
  <c r="P110" i="23"/>
  <c r="Q110" i="23"/>
  <c r="K111" i="23"/>
  <c r="P111" i="23"/>
  <c r="Q111" i="23"/>
  <c r="K112" i="23"/>
  <c r="P112" i="23"/>
  <c r="Q112" i="23"/>
  <c r="K113" i="23"/>
  <c r="P113" i="23"/>
  <c r="Q113" i="23"/>
  <c r="K114" i="23"/>
  <c r="P114" i="23"/>
  <c r="Q114" i="23"/>
  <c r="K115" i="23"/>
  <c r="P115" i="23"/>
  <c r="Q115" i="23"/>
  <c r="K116" i="23"/>
  <c r="P116" i="23"/>
  <c r="Q116" i="23"/>
  <c r="K117" i="23"/>
  <c r="P117" i="23"/>
  <c r="Q117" i="23"/>
  <c r="K118" i="23"/>
  <c r="P118" i="23"/>
  <c r="Q118" i="23"/>
  <c r="K119" i="23"/>
  <c r="P119" i="23"/>
  <c r="Q119" i="23"/>
  <c r="K120" i="23"/>
  <c r="P120" i="23"/>
  <c r="Q120" i="23"/>
  <c r="K121" i="23"/>
  <c r="P121" i="23"/>
  <c r="Q121" i="23"/>
  <c r="K122" i="23"/>
  <c r="P122" i="23"/>
  <c r="Q122" i="23"/>
  <c r="K123" i="23"/>
  <c r="P123" i="23"/>
  <c r="Q123" i="23"/>
  <c r="P4" i="23"/>
  <c r="K4" i="23"/>
  <c r="Q4" i="23" s="1"/>
  <c r="K5" i="22"/>
  <c r="P5" i="22"/>
  <c r="Q5" i="22"/>
  <c r="K6" i="22"/>
  <c r="P6" i="22"/>
  <c r="Q6" i="22"/>
  <c r="K7" i="22"/>
  <c r="P7" i="22"/>
  <c r="Q7" i="22"/>
  <c r="K8" i="22"/>
  <c r="P8" i="22"/>
  <c r="Q8" i="22"/>
  <c r="K9" i="22"/>
  <c r="P9" i="22"/>
  <c r="Q9" i="22"/>
  <c r="K10" i="22"/>
  <c r="P10" i="22"/>
  <c r="Q10" i="22"/>
  <c r="K11" i="22"/>
  <c r="P11" i="22"/>
  <c r="Q11" i="22"/>
  <c r="K12" i="22"/>
  <c r="P12" i="22"/>
  <c r="Q12" i="22"/>
  <c r="K13" i="22"/>
  <c r="P13" i="22"/>
  <c r="Q13" i="22"/>
  <c r="K14" i="22"/>
  <c r="P14" i="22"/>
  <c r="Q14" i="22"/>
  <c r="K15" i="22"/>
  <c r="P15" i="22"/>
  <c r="Q15" i="22"/>
  <c r="K16" i="22"/>
  <c r="P16" i="22"/>
  <c r="Q16" i="22"/>
  <c r="K17" i="22"/>
  <c r="P17" i="22"/>
  <c r="Q17" i="22"/>
  <c r="K18" i="22"/>
  <c r="P18" i="22"/>
  <c r="Q18" i="22"/>
  <c r="K19" i="22"/>
  <c r="P19" i="22"/>
  <c r="Q19" i="22"/>
  <c r="K20" i="22"/>
  <c r="P20" i="22"/>
  <c r="Q20" i="22"/>
  <c r="K21" i="22"/>
  <c r="P21" i="22"/>
  <c r="Q21" i="22"/>
  <c r="K22" i="22"/>
  <c r="P22" i="22"/>
  <c r="Q22" i="22"/>
  <c r="K23" i="22"/>
  <c r="P23" i="22"/>
  <c r="Q23" i="22"/>
  <c r="K24" i="22"/>
  <c r="P24" i="22"/>
  <c r="Q24" i="22"/>
  <c r="K25" i="22"/>
  <c r="P25" i="22"/>
  <c r="Q25" i="22"/>
  <c r="K26" i="22"/>
  <c r="P26" i="22"/>
  <c r="Q26" i="22"/>
  <c r="K27" i="22"/>
  <c r="P27" i="22"/>
  <c r="Q27" i="22"/>
  <c r="K28" i="22"/>
  <c r="P28" i="22"/>
  <c r="Q28" i="22"/>
  <c r="K29" i="22"/>
  <c r="P29" i="22"/>
  <c r="Q29" i="22"/>
  <c r="K30" i="22"/>
  <c r="P30" i="22"/>
  <c r="Q30" i="22"/>
  <c r="K31" i="22"/>
  <c r="P31" i="22"/>
  <c r="Q31" i="22"/>
  <c r="K32" i="22"/>
  <c r="P32" i="22"/>
  <c r="Q32" i="22"/>
  <c r="K33" i="22"/>
  <c r="P33" i="22"/>
  <c r="Q33" i="22"/>
  <c r="K34" i="22"/>
  <c r="P34" i="22"/>
  <c r="Q34" i="22"/>
  <c r="K35" i="22"/>
  <c r="P35" i="22"/>
  <c r="Q35" i="22"/>
  <c r="K36" i="22"/>
  <c r="P36" i="22"/>
  <c r="Q36" i="22"/>
  <c r="K37" i="22"/>
  <c r="P37" i="22"/>
  <c r="Q37" i="22"/>
  <c r="K38" i="22"/>
  <c r="P38" i="22"/>
  <c r="Q38" i="22"/>
  <c r="K39" i="22"/>
  <c r="P39" i="22"/>
  <c r="Q39" i="22"/>
  <c r="K40" i="22"/>
  <c r="P40" i="22"/>
  <c r="Q40" i="22"/>
  <c r="K41" i="22"/>
  <c r="P41" i="22"/>
  <c r="Q41" i="22"/>
  <c r="K42" i="22"/>
  <c r="P42" i="22"/>
  <c r="Q42" i="22"/>
  <c r="K43" i="22"/>
  <c r="P43" i="22"/>
  <c r="Q43" i="22"/>
  <c r="K44" i="22"/>
  <c r="P44" i="22"/>
  <c r="Q44" i="22"/>
  <c r="K45" i="22"/>
  <c r="P45" i="22"/>
  <c r="Q45" i="22"/>
  <c r="K46" i="22"/>
  <c r="P46" i="22"/>
  <c r="Q46" i="22"/>
  <c r="K47" i="22"/>
  <c r="P47" i="22"/>
  <c r="Q47" i="22"/>
  <c r="K48" i="22"/>
  <c r="P48" i="22"/>
  <c r="Q48" i="22"/>
  <c r="K49" i="22"/>
  <c r="P49" i="22"/>
  <c r="Q49" i="22"/>
  <c r="K50" i="22"/>
  <c r="P50" i="22"/>
  <c r="Q50" i="22"/>
  <c r="K51" i="22"/>
  <c r="P51" i="22"/>
  <c r="Q51" i="22"/>
  <c r="P4" i="22"/>
  <c r="K4" i="22"/>
  <c r="Q4" i="22" s="1"/>
  <c r="K5" i="21"/>
  <c r="P5" i="21"/>
  <c r="Q5" i="21"/>
  <c r="K6" i="21"/>
  <c r="P6" i="21"/>
  <c r="Q6" i="21"/>
  <c r="K7" i="21"/>
  <c r="P7" i="21"/>
  <c r="Q7" i="21"/>
  <c r="K8" i="21"/>
  <c r="P8" i="21"/>
  <c r="Q8" i="21"/>
  <c r="K9" i="21"/>
  <c r="P9" i="21"/>
  <c r="Q9" i="21"/>
  <c r="K10" i="21"/>
  <c r="P10" i="21"/>
  <c r="Q10" i="21"/>
  <c r="K11" i="21"/>
  <c r="P11" i="21"/>
  <c r="Q11" i="21"/>
  <c r="K12" i="21"/>
  <c r="P12" i="21"/>
  <c r="Q12" i="21"/>
  <c r="K13" i="21"/>
  <c r="P13" i="21"/>
  <c r="Q13" i="21"/>
  <c r="K14" i="21"/>
  <c r="P14" i="21"/>
  <c r="Q14" i="21"/>
  <c r="K15" i="21"/>
  <c r="P15" i="21"/>
  <c r="Q15" i="21"/>
  <c r="K16" i="21"/>
  <c r="P16" i="21"/>
  <c r="Q16" i="21"/>
  <c r="K17" i="21"/>
  <c r="P17" i="21"/>
  <c r="Q17" i="21"/>
  <c r="K18" i="21"/>
  <c r="P18" i="21"/>
  <c r="Q18" i="21"/>
  <c r="K19" i="21"/>
  <c r="P19" i="21"/>
  <c r="Q19" i="21"/>
  <c r="K20" i="21"/>
  <c r="P20" i="21"/>
  <c r="Q20" i="21"/>
  <c r="K21" i="21"/>
  <c r="P21" i="21"/>
  <c r="Q21" i="21"/>
  <c r="K22" i="21"/>
  <c r="P22" i="21"/>
  <c r="Q22" i="21"/>
  <c r="K23" i="21"/>
  <c r="P23" i="21"/>
  <c r="Q23" i="21"/>
  <c r="K24" i="21"/>
  <c r="P24" i="21"/>
  <c r="Q24" i="21"/>
  <c r="K25" i="21"/>
  <c r="P25" i="21"/>
  <c r="Q25" i="21"/>
  <c r="K26" i="21"/>
  <c r="P26" i="21"/>
  <c r="Q26" i="21"/>
  <c r="K27" i="21"/>
  <c r="P27" i="21"/>
  <c r="Q27" i="21"/>
  <c r="K28" i="21"/>
  <c r="P28" i="21"/>
  <c r="Q28" i="21"/>
  <c r="K29" i="21"/>
  <c r="P29" i="21"/>
  <c r="Q29" i="21"/>
  <c r="K30" i="21"/>
  <c r="P30" i="21"/>
  <c r="Q30" i="21"/>
  <c r="K31" i="21"/>
  <c r="P31" i="21"/>
  <c r="Q31" i="21"/>
  <c r="K32" i="21"/>
  <c r="P32" i="21"/>
  <c r="Q32" i="21"/>
  <c r="K33" i="21"/>
  <c r="P33" i="21"/>
  <c r="Q33" i="21"/>
  <c r="K34" i="21"/>
  <c r="P34" i="21"/>
  <c r="Q34" i="21"/>
  <c r="K35" i="21"/>
  <c r="P35" i="21"/>
  <c r="Q35" i="21"/>
  <c r="K36" i="21"/>
  <c r="P36" i="21"/>
  <c r="Q36" i="21"/>
  <c r="K37" i="21"/>
  <c r="P37" i="21"/>
  <c r="Q37" i="21"/>
  <c r="K38" i="21"/>
  <c r="P38" i="21"/>
  <c r="Q38" i="21"/>
  <c r="K39" i="21"/>
  <c r="P39" i="21"/>
  <c r="Q39" i="21"/>
  <c r="K40" i="21"/>
  <c r="P40" i="21"/>
  <c r="Q40" i="21"/>
  <c r="K41" i="21"/>
  <c r="P41" i="21"/>
  <c r="Q41" i="21"/>
  <c r="K42" i="21"/>
  <c r="P42" i="21"/>
  <c r="Q42" i="21"/>
  <c r="K43" i="21"/>
  <c r="P43" i="21"/>
  <c r="Q43" i="21"/>
  <c r="K44" i="21"/>
  <c r="P44" i="21"/>
  <c r="Q44" i="21"/>
  <c r="K45" i="21"/>
  <c r="P45" i="21"/>
  <c r="Q45" i="21"/>
  <c r="K46" i="21"/>
  <c r="P46" i="21"/>
  <c r="Q46" i="21"/>
  <c r="K47" i="21"/>
  <c r="P47" i="21"/>
  <c r="Q47" i="21"/>
  <c r="K48" i="21"/>
  <c r="P48" i="21"/>
  <c r="Q48" i="21"/>
  <c r="K49" i="21"/>
  <c r="P49" i="21"/>
  <c r="Q49" i="21"/>
  <c r="K50" i="21"/>
  <c r="P50" i="21"/>
  <c r="Q50" i="21"/>
  <c r="K51" i="21"/>
  <c r="P51" i="21"/>
  <c r="Q51" i="21"/>
  <c r="K52" i="21"/>
  <c r="P52" i="21"/>
  <c r="Q52" i="21"/>
  <c r="K53" i="21"/>
  <c r="P53" i="21"/>
  <c r="Q53" i="21"/>
  <c r="K54" i="21"/>
  <c r="P54" i="21"/>
  <c r="Q54" i="21"/>
  <c r="K55" i="21"/>
  <c r="P55" i="21"/>
  <c r="Q55" i="21"/>
  <c r="K56" i="21"/>
  <c r="P56" i="21"/>
  <c r="Q56" i="21"/>
  <c r="K57" i="21"/>
  <c r="P57" i="21"/>
  <c r="Q57" i="21"/>
  <c r="K58" i="21"/>
  <c r="P58" i="21"/>
  <c r="Q58" i="21"/>
  <c r="K59" i="21"/>
  <c r="P59" i="21"/>
  <c r="Q59" i="21"/>
  <c r="K60" i="21"/>
  <c r="P60" i="21"/>
  <c r="Q60" i="21"/>
  <c r="K61" i="21"/>
  <c r="P61" i="21"/>
  <c r="Q61" i="21"/>
  <c r="K62" i="21"/>
  <c r="P62" i="21"/>
  <c r="Q62" i="21"/>
  <c r="K63" i="21"/>
  <c r="P63" i="21"/>
  <c r="Q63" i="21"/>
  <c r="K64" i="21"/>
  <c r="P64" i="21"/>
  <c r="Q64" i="21"/>
  <c r="K65" i="21"/>
  <c r="P65" i="21"/>
  <c r="Q65" i="21"/>
  <c r="K66" i="21"/>
  <c r="P66" i="21"/>
  <c r="Q66" i="21"/>
  <c r="K67" i="21"/>
  <c r="P67" i="21"/>
  <c r="Q67" i="21"/>
  <c r="K68" i="21"/>
  <c r="P68" i="21"/>
  <c r="Q68" i="21"/>
  <c r="K69" i="21"/>
  <c r="P69" i="21"/>
  <c r="Q69" i="21"/>
  <c r="K70" i="21"/>
  <c r="P70" i="21"/>
  <c r="Q70" i="21"/>
  <c r="K71" i="21"/>
  <c r="P71" i="21"/>
  <c r="Q71" i="21"/>
  <c r="K72" i="21"/>
  <c r="P72" i="21"/>
  <c r="Q72" i="21"/>
  <c r="K73" i="21"/>
  <c r="P73" i="21"/>
  <c r="Q73" i="21"/>
  <c r="K74" i="21"/>
  <c r="P74" i="21"/>
  <c r="Q74" i="21"/>
  <c r="K75" i="21"/>
  <c r="P75" i="21"/>
  <c r="Q75" i="21"/>
  <c r="K76" i="21"/>
  <c r="P76" i="21"/>
  <c r="Q76" i="21"/>
  <c r="K77" i="21"/>
  <c r="P77" i="21"/>
  <c r="Q77" i="21"/>
  <c r="K78" i="21"/>
  <c r="P78" i="21"/>
  <c r="Q78" i="21"/>
  <c r="K79" i="21"/>
  <c r="P79" i="21"/>
  <c r="Q79" i="21"/>
  <c r="K80" i="21"/>
  <c r="P80" i="21"/>
  <c r="Q80" i="21"/>
  <c r="K81" i="21"/>
  <c r="P81" i="21"/>
  <c r="Q81" i="21"/>
  <c r="K82" i="21"/>
  <c r="P82" i="21"/>
  <c r="Q82" i="21"/>
  <c r="K83" i="21"/>
  <c r="P83" i="21"/>
  <c r="Q83" i="21"/>
  <c r="K84" i="21"/>
  <c r="P84" i="21"/>
  <c r="Q84" i="21"/>
  <c r="K85" i="21"/>
  <c r="P85" i="21"/>
  <c r="Q85" i="21"/>
  <c r="K86" i="21"/>
  <c r="P86" i="21"/>
  <c r="Q86" i="21"/>
  <c r="K87" i="21"/>
  <c r="P87" i="21"/>
  <c r="Q87" i="21"/>
  <c r="K88" i="21"/>
  <c r="P88" i="21"/>
  <c r="Q88" i="21"/>
  <c r="K89" i="21"/>
  <c r="P89" i="21"/>
  <c r="Q89" i="21"/>
  <c r="K90" i="21"/>
  <c r="P90" i="21"/>
  <c r="Q90" i="21"/>
  <c r="K91" i="21"/>
  <c r="P91" i="21"/>
  <c r="Q91" i="21"/>
  <c r="K92" i="21"/>
  <c r="P92" i="21"/>
  <c r="Q92" i="21"/>
  <c r="K93" i="21"/>
  <c r="P93" i="21"/>
  <c r="Q93" i="21"/>
  <c r="K94" i="21"/>
  <c r="P94" i="21"/>
  <c r="Q94" i="21"/>
  <c r="K95" i="21"/>
  <c r="P95" i="21"/>
  <c r="Q95" i="21"/>
  <c r="K96" i="21"/>
  <c r="P96" i="21"/>
  <c r="Q96" i="21"/>
  <c r="K97" i="21"/>
  <c r="P97" i="21"/>
  <c r="Q97" i="21"/>
  <c r="K98" i="21"/>
  <c r="P98" i="21"/>
  <c r="Q98" i="21"/>
  <c r="K99" i="21"/>
  <c r="P99" i="21"/>
  <c r="Q99" i="21"/>
  <c r="P4" i="21"/>
  <c r="K4" i="21"/>
  <c r="Q4" i="21" s="1"/>
  <c r="K5" i="20"/>
  <c r="K6" i="20"/>
  <c r="K7" i="20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37" i="20"/>
  <c r="K38" i="20"/>
  <c r="K39" i="20"/>
  <c r="K40" i="20"/>
  <c r="K41" i="20"/>
  <c r="K42" i="20"/>
  <c r="K43" i="20"/>
  <c r="K44" i="20"/>
  <c r="K45" i="20"/>
  <c r="K46" i="20"/>
  <c r="K47" i="20"/>
  <c r="K48" i="20"/>
  <c r="K49" i="20"/>
  <c r="K50" i="20"/>
  <c r="K51" i="20"/>
  <c r="K52" i="20"/>
  <c r="K53" i="20"/>
  <c r="K54" i="20"/>
  <c r="K55" i="20"/>
  <c r="K56" i="20"/>
  <c r="K57" i="20"/>
  <c r="K4" i="20"/>
  <c r="K4" i="15"/>
  <c r="K5" i="15"/>
  <c r="F114" i="21" l="1"/>
  <c r="P100" i="21"/>
  <c r="F42" i="24" l="1"/>
  <c r="H28" i="24"/>
  <c r="G28" i="24"/>
  <c r="H124" i="23"/>
  <c r="G124" i="23"/>
  <c r="F66" i="22"/>
  <c r="H52" i="22"/>
  <c r="G52" i="22"/>
  <c r="H100" i="21"/>
  <c r="G100" i="21"/>
  <c r="P57" i="20"/>
  <c r="P56" i="20"/>
  <c r="P55" i="20"/>
  <c r="P54" i="20"/>
  <c r="P53" i="20"/>
  <c r="P52" i="20"/>
  <c r="P51" i="20"/>
  <c r="P50" i="20"/>
  <c r="P33" i="20"/>
  <c r="Q33" i="20"/>
  <c r="P32" i="20"/>
  <c r="Q32" i="20"/>
  <c r="P31" i="20"/>
  <c r="P30" i="20"/>
  <c r="P29" i="20"/>
  <c r="P28" i="20"/>
  <c r="Q28" i="20"/>
  <c r="P27" i="20"/>
  <c r="P26" i="20"/>
  <c r="P25" i="20"/>
  <c r="P24" i="20"/>
  <c r="Q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G58" i="20"/>
  <c r="P9" i="20"/>
  <c r="Q9" i="20"/>
  <c r="P8" i="20"/>
  <c r="P7" i="20"/>
  <c r="P6" i="20"/>
  <c r="P5" i="20"/>
  <c r="P4" i="20"/>
  <c r="P4" i="15"/>
  <c r="Q20" i="15"/>
  <c r="Q36" i="15"/>
  <c r="P5" i="15"/>
  <c r="P6" i="15"/>
  <c r="P7" i="15"/>
  <c r="P8" i="15"/>
  <c r="P9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Q5" i="15"/>
  <c r="K6" i="15"/>
  <c r="K7" i="15"/>
  <c r="K8" i="15"/>
  <c r="Q8" i="15" s="1"/>
  <c r="K9" i="15"/>
  <c r="Q9" i="15" s="1"/>
  <c r="K10" i="15"/>
  <c r="K11" i="15"/>
  <c r="K12" i="15"/>
  <c r="Q12" i="15" s="1"/>
  <c r="K13" i="15"/>
  <c r="Q13" i="15" s="1"/>
  <c r="K14" i="15"/>
  <c r="K15" i="15"/>
  <c r="K16" i="15"/>
  <c r="Q16" i="15" s="1"/>
  <c r="K17" i="15"/>
  <c r="Q17" i="15" s="1"/>
  <c r="K18" i="15"/>
  <c r="K19" i="15"/>
  <c r="K20" i="15"/>
  <c r="K21" i="15"/>
  <c r="Q21" i="15" s="1"/>
  <c r="K22" i="15"/>
  <c r="K23" i="15"/>
  <c r="K24" i="15"/>
  <c r="Q24" i="15" s="1"/>
  <c r="K25" i="15"/>
  <c r="Q25" i="15" s="1"/>
  <c r="K26" i="15"/>
  <c r="K27" i="15"/>
  <c r="K28" i="15"/>
  <c r="Q28" i="15" s="1"/>
  <c r="K29" i="15"/>
  <c r="Q29" i="15" s="1"/>
  <c r="K30" i="15"/>
  <c r="K31" i="15"/>
  <c r="K32" i="15"/>
  <c r="Q32" i="15" s="1"/>
  <c r="K33" i="15"/>
  <c r="Q33" i="15" s="1"/>
  <c r="K34" i="15"/>
  <c r="K35" i="15"/>
  <c r="K36" i="15"/>
  <c r="K37" i="15"/>
  <c r="Q37" i="15" s="1"/>
  <c r="K38" i="15"/>
  <c r="K39" i="15"/>
  <c r="K40" i="15"/>
  <c r="Q40" i="15" s="1"/>
  <c r="K41" i="15"/>
  <c r="Q41" i="15" s="1"/>
  <c r="K42" i="15"/>
  <c r="K43" i="15"/>
  <c r="K44" i="15"/>
  <c r="Q44" i="15" s="1"/>
  <c r="K45" i="15"/>
  <c r="Q45" i="15" s="1"/>
  <c r="H46" i="15"/>
  <c r="F10" i="15"/>
  <c r="G46" i="15" s="1"/>
  <c r="Q57" i="20" l="1"/>
  <c r="Q16" i="20"/>
  <c r="Q11" i="20"/>
  <c r="Q19" i="20"/>
  <c r="Q13" i="20"/>
  <c r="Q17" i="20"/>
  <c r="Q21" i="20"/>
  <c r="Q25" i="20"/>
  <c r="Q29" i="20"/>
  <c r="Q51" i="20"/>
  <c r="Q27" i="20"/>
  <c r="Q53" i="20"/>
  <c r="Q12" i="20"/>
  <c r="Q56" i="20"/>
  <c r="Q42" i="15"/>
  <c r="Q38" i="15"/>
  <c r="Q34" i="15"/>
  <c r="Q30" i="15"/>
  <c r="Q26" i="15"/>
  <c r="Q22" i="15"/>
  <c r="Q18" i="15"/>
  <c r="Q14" i="15"/>
  <c r="Q10" i="15"/>
  <c r="Q6" i="15"/>
  <c r="Q43" i="15"/>
  <c r="Q39" i="15"/>
  <c r="Q35" i="15"/>
  <c r="Q31" i="15"/>
  <c r="Q27" i="15"/>
  <c r="Q23" i="15"/>
  <c r="Q19" i="15"/>
  <c r="Q15" i="15"/>
  <c r="Q11" i="15"/>
  <c r="Q7" i="15"/>
  <c r="Q28" i="24"/>
  <c r="F47" i="24" s="1"/>
  <c r="P28" i="24"/>
  <c r="F46" i="24" s="1"/>
  <c r="P124" i="23"/>
  <c r="F142" i="23" s="1"/>
  <c r="F138" i="23"/>
  <c r="P52" i="22"/>
  <c r="F70" i="22" s="1"/>
  <c r="F118" i="21"/>
  <c r="P10" i="15"/>
  <c r="Q7" i="20"/>
  <c r="Q6" i="20"/>
  <c r="Q4" i="20"/>
  <c r="Q5" i="20"/>
  <c r="Q8" i="20"/>
  <c r="Q20" i="20"/>
  <c r="Q52" i="20"/>
  <c r="P58" i="20"/>
  <c r="F76" i="20" s="1"/>
  <c r="Q14" i="20"/>
  <c r="Q22" i="20"/>
  <c r="Q54" i="20"/>
  <c r="H58" i="20"/>
  <c r="Q30" i="20"/>
  <c r="Q10" i="20"/>
  <c r="Q15" i="20"/>
  <c r="Q18" i="20"/>
  <c r="Q23" i="20"/>
  <c r="Q26" i="20"/>
  <c r="Q31" i="20"/>
  <c r="Q50" i="20"/>
  <c r="Q55" i="20"/>
  <c r="F72" i="20"/>
  <c r="Q100" i="21" l="1"/>
  <c r="F119" i="21" s="1"/>
  <c r="R4" i="21" s="1"/>
  <c r="Q124" i="23"/>
  <c r="F143" i="23" s="1"/>
  <c r="R11" i="24"/>
  <c r="R9" i="24"/>
  <c r="R18" i="24"/>
  <c r="G42" i="24"/>
  <c r="R15" i="24"/>
  <c r="R8" i="24"/>
  <c r="R10" i="24"/>
  <c r="R17" i="24"/>
  <c r="R22" i="24"/>
  <c r="R4" i="24"/>
  <c r="R7" i="24"/>
  <c r="R14" i="24"/>
  <c r="R23" i="24"/>
  <c r="R12" i="24"/>
  <c r="R24" i="24"/>
  <c r="F48" i="24"/>
  <c r="G48" i="24" s="1"/>
  <c r="R21" i="24"/>
  <c r="R25" i="24"/>
  <c r="R28" i="24"/>
  <c r="R27" i="24"/>
  <c r="G35" i="24"/>
  <c r="R26" i="24"/>
  <c r="R16" i="24"/>
  <c r="R13" i="24"/>
  <c r="R5" i="24"/>
  <c r="R20" i="24"/>
  <c r="G40" i="24"/>
  <c r="G36" i="24"/>
  <c r="G38" i="24"/>
  <c r="G41" i="24"/>
  <c r="G39" i="24"/>
  <c r="G47" i="24"/>
  <c r="G37" i="24"/>
  <c r="R19" i="24"/>
  <c r="R6" i="24"/>
  <c r="Q52" i="22"/>
  <c r="F71" i="22" s="1"/>
  <c r="Q58" i="20"/>
  <c r="F77" i="20" s="1"/>
  <c r="G72" i="20" s="1"/>
  <c r="Q4" i="15"/>
  <c r="R96" i="21" l="1"/>
  <c r="R9" i="21"/>
  <c r="R92" i="21"/>
  <c r="R84" i="21"/>
  <c r="R76" i="21"/>
  <c r="R68" i="21"/>
  <c r="R60" i="21"/>
  <c r="R52" i="21"/>
  <c r="R44" i="21"/>
  <c r="R36" i="21"/>
  <c r="R28" i="21"/>
  <c r="R20" i="21"/>
  <c r="R12" i="21"/>
  <c r="R94" i="21"/>
  <c r="R80" i="21"/>
  <c r="R72" i="21"/>
  <c r="R64" i="21"/>
  <c r="R56" i="21"/>
  <c r="R48" i="21"/>
  <c r="R40" i="21"/>
  <c r="R32" i="21"/>
  <c r="R24" i="21"/>
  <c r="R16" i="21"/>
  <c r="R10" i="21"/>
  <c r="R87" i="21"/>
  <c r="R83" i="21"/>
  <c r="R51" i="21"/>
  <c r="R27" i="21"/>
  <c r="R93" i="21"/>
  <c r="R98" i="21"/>
  <c r="R90" i="21"/>
  <c r="R82" i="21"/>
  <c r="R74" i="21"/>
  <c r="R66" i="21"/>
  <c r="R58" i="21"/>
  <c r="R50" i="21"/>
  <c r="R42" i="21"/>
  <c r="R34" i="21"/>
  <c r="R26" i="21"/>
  <c r="R18" i="21"/>
  <c r="R5" i="21"/>
  <c r="R91" i="21"/>
  <c r="R78" i="21"/>
  <c r="R70" i="21"/>
  <c r="R62" i="21"/>
  <c r="R54" i="21"/>
  <c r="R46" i="21"/>
  <c r="R38" i="21"/>
  <c r="R30" i="21"/>
  <c r="R22" i="21"/>
  <c r="R14" i="21"/>
  <c r="R7" i="21"/>
  <c r="R95" i="21"/>
  <c r="R79" i="21"/>
  <c r="R63" i="21"/>
  <c r="R47" i="21"/>
  <c r="R31" i="21"/>
  <c r="R15" i="21"/>
  <c r="R67" i="21"/>
  <c r="R43" i="21"/>
  <c r="R19" i="21"/>
  <c r="R88" i="21"/>
  <c r="R97" i="21"/>
  <c r="R89" i="21"/>
  <c r="R81" i="21"/>
  <c r="R73" i="21"/>
  <c r="R65" i="21"/>
  <c r="R57" i="21"/>
  <c r="R49" i="21"/>
  <c r="R41" i="21"/>
  <c r="R33" i="21"/>
  <c r="R25" i="21"/>
  <c r="R17" i="21"/>
  <c r="R8" i="21"/>
  <c r="R86" i="21"/>
  <c r="R77" i="21"/>
  <c r="R69" i="21"/>
  <c r="R61" i="21"/>
  <c r="R53" i="21"/>
  <c r="R45" i="21"/>
  <c r="R37" i="21"/>
  <c r="R29" i="21"/>
  <c r="R21" i="21"/>
  <c r="R13" i="21"/>
  <c r="R6" i="21"/>
  <c r="R85" i="21"/>
  <c r="R71" i="21"/>
  <c r="R55" i="21"/>
  <c r="R39" i="21"/>
  <c r="R23" i="21"/>
  <c r="R99" i="21"/>
  <c r="R75" i="21"/>
  <c r="R59" i="21"/>
  <c r="R35" i="21"/>
  <c r="R11" i="21"/>
  <c r="G114" i="21"/>
  <c r="R100" i="21"/>
  <c r="R20" i="23"/>
  <c r="R28" i="23"/>
  <c r="R44" i="23"/>
  <c r="R52" i="23"/>
  <c r="R60" i="23"/>
  <c r="R76" i="23"/>
  <c r="R12" i="23"/>
  <c r="R36" i="23"/>
  <c r="R68" i="23"/>
  <c r="R92" i="23"/>
  <c r="R40" i="23"/>
  <c r="R84" i="23"/>
  <c r="R56" i="23"/>
  <c r="R96" i="23"/>
  <c r="R32" i="23"/>
  <c r="R79" i="23"/>
  <c r="R58" i="23"/>
  <c r="R31" i="23"/>
  <c r="R5" i="23"/>
  <c r="R50" i="23"/>
  <c r="R73" i="23"/>
  <c r="R62" i="23"/>
  <c r="R49" i="23"/>
  <c r="R33" i="23"/>
  <c r="R17" i="23"/>
  <c r="R94" i="23"/>
  <c r="R61" i="23"/>
  <c r="R34" i="23"/>
  <c r="R7" i="23"/>
  <c r="R109" i="23"/>
  <c r="R93" i="23"/>
  <c r="R18" i="23"/>
  <c r="R114" i="23"/>
  <c r="R54" i="23"/>
  <c r="R22" i="23"/>
  <c r="R77" i="23"/>
  <c r="R121" i="23"/>
  <c r="R89" i="23"/>
  <c r="R106" i="23"/>
  <c r="R14" i="23"/>
  <c r="R104" i="23"/>
  <c r="R112" i="23"/>
  <c r="R98" i="23"/>
  <c r="R45" i="23"/>
  <c r="R85" i="23"/>
  <c r="R9" i="23"/>
  <c r="R47" i="23"/>
  <c r="R117" i="23"/>
  <c r="R86" i="23"/>
  <c r="R15" i="23"/>
  <c r="R13" i="23"/>
  <c r="R97" i="23"/>
  <c r="R118" i="23"/>
  <c r="R30" i="23"/>
  <c r="R120" i="23"/>
  <c r="R8" i="23"/>
  <c r="R108" i="23"/>
  <c r="R24" i="23"/>
  <c r="R80" i="23"/>
  <c r="R16" i="23"/>
  <c r="R74" i="23"/>
  <c r="R53" i="23"/>
  <c r="R26" i="23"/>
  <c r="R42" i="23"/>
  <c r="R70" i="23"/>
  <c r="R55" i="23"/>
  <c r="R29" i="23"/>
  <c r="R105" i="23"/>
  <c r="R10" i="23"/>
  <c r="R46" i="23"/>
  <c r="R116" i="23"/>
  <c r="R110" i="23"/>
  <c r="R64" i="23"/>
  <c r="R69" i="23"/>
  <c r="R21" i="23"/>
  <c r="R78" i="23"/>
  <c r="R57" i="23"/>
  <c r="R41" i="23"/>
  <c r="R25" i="23"/>
  <c r="R71" i="23"/>
  <c r="R23" i="23"/>
  <c r="R101" i="23"/>
  <c r="R122" i="23"/>
  <c r="R90" i="23"/>
  <c r="R38" i="23"/>
  <c r="R72" i="23"/>
  <c r="R100" i="23"/>
  <c r="R88" i="23"/>
  <c r="R102" i="23"/>
  <c r="R48" i="23"/>
  <c r="R63" i="23"/>
  <c r="R37" i="23"/>
  <c r="R65" i="23"/>
  <c r="R6" i="23"/>
  <c r="R66" i="23"/>
  <c r="R39" i="23"/>
  <c r="R113" i="23"/>
  <c r="R81" i="23"/>
  <c r="R82" i="23"/>
  <c r="R35" i="23"/>
  <c r="R11" i="23"/>
  <c r="R91" i="23"/>
  <c r="R51" i="23"/>
  <c r="R87" i="23"/>
  <c r="R111" i="23"/>
  <c r="R115" i="23"/>
  <c r="R43" i="23"/>
  <c r="R99" i="23"/>
  <c r="R103" i="23"/>
  <c r="R19" i="23"/>
  <c r="R95" i="23"/>
  <c r="R83" i="23"/>
  <c r="R27" i="23"/>
  <c r="R107" i="23"/>
  <c r="R75" i="23"/>
  <c r="R67" i="23"/>
  <c r="R123" i="23"/>
  <c r="R119" i="23"/>
  <c r="R59" i="23"/>
  <c r="G136" i="23"/>
  <c r="G132" i="23"/>
  <c r="G133" i="23"/>
  <c r="G135" i="23"/>
  <c r="G143" i="23"/>
  <c r="G134" i="23"/>
  <c r="G137" i="23"/>
  <c r="F144" i="23"/>
  <c r="G144" i="23" s="1"/>
  <c r="R4" i="23"/>
  <c r="G131" i="23"/>
  <c r="R124" i="23"/>
  <c r="G138" i="23"/>
  <c r="R15" i="22"/>
  <c r="R23" i="22"/>
  <c r="R27" i="22"/>
  <c r="R26" i="22"/>
  <c r="R50" i="22"/>
  <c r="R11" i="22"/>
  <c r="R19" i="22"/>
  <c r="R31" i="22"/>
  <c r="R35" i="22"/>
  <c r="R39" i="22"/>
  <c r="R43" i="22"/>
  <c r="R47" i="22"/>
  <c r="R14" i="22"/>
  <c r="R18" i="22"/>
  <c r="R22" i="22"/>
  <c r="R30" i="22"/>
  <c r="R34" i="22"/>
  <c r="R38" i="22"/>
  <c r="R42" i="22"/>
  <c r="R46" i="22"/>
  <c r="R48" i="22"/>
  <c r="R20" i="22"/>
  <c r="R41" i="22"/>
  <c r="R25" i="22"/>
  <c r="R44" i="22"/>
  <c r="R32" i="22"/>
  <c r="R49" i="22"/>
  <c r="R17" i="22"/>
  <c r="R40" i="22"/>
  <c r="R12" i="22"/>
  <c r="R37" i="22"/>
  <c r="R21" i="22"/>
  <c r="R36" i="22"/>
  <c r="R33" i="22"/>
  <c r="R28" i="22"/>
  <c r="R24" i="22"/>
  <c r="R45" i="22"/>
  <c r="R29" i="22"/>
  <c r="R13" i="22"/>
  <c r="R16" i="22"/>
  <c r="G64" i="22"/>
  <c r="G60" i="22"/>
  <c r="G65" i="22"/>
  <c r="G61" i="22"/>
  <c r="G63" i="22"/>
  <c r="G71" i="22"/>
  <c r="G62" i="22"/>
  <c r="R5" i="22"/>
  <c r="R9" i="22"/>
  <c r="R4" i="22"/>
  <c r="R6" i="22"/>
  <c r="G66" i="22"/>
  <c r="R7" i="22"/>
  <c r="G59" i="22"/>
  <c r="R8" i="22"/>
  <c r="R51" i="22"/>
  <c r="R10" i="22"/>
  <c r="F72" i="22"/>
  <c r="G72" i="22" s="1"/>
  <c r="R52" i="22"/>
  <c r="G112" i="21"/>
  <c r="G108" i="21"/>
  <c r="G111" i="21"/>
  <c r="G119" i="21"/>
  <c r="G110" i="21"/>
  <c r="G113" i="21"/>
  <c r="G109" i="21"/>
  <c r="F120" i="21"/>
  <c r="G120" i="21" s="1"/>
  <c r="G107" i="21"/>
  <c r="G70" i="20"/>
  <c r="G66" i="20"/>
  <c r="G69" i="20"/>
  <c r="G77" i="20"/>
  <c r="G68" i="20"/>
  <c r="G67" i="20"/>
  <c r="G71" i="20"/>
  <c r="R5" i="20"/>
  <c r="R12" i="20"/>
  <c r="R20" i="20"/>
  <c r="R28" i="20"/>
  <c r="R52" i="20"/>
  <c r="R7" i="20"/>
  <c r="R14" i="20"/>
  <c r="R22" i="20"/>
  <c r="R30" i="20"/>
  <c r="R54" i="20"/>
  <c r="G65" i="20"/>
  <c r="R6" i="20"/>
  <c r="R13" i="20"/>
  <c r="R21" i="20"/>
  <c r="R29" i="20"/>
  <c r="R53" i="20"/>
  <c r="R9" i="20"/>
  <c r="R16" i="20"/>
  <c r="R24" i="20"/>
  <c r="R32" i="20"/>
  <c r="R56" i="20"/>
  <c r="R8" i="20"/>
  <c r="R15" i="20"/>
  <c r="R23" i="20"/>
  <c r="R31" i="20"/>
  <c r="R55" i="20"/>
  <c r="F78" i="20"/>
  <c r="G78" i="20" s="1"/>
  <c r="R17" i="20"/>
  <c r="R25" i="20"/>
  <c r="R33" i="20"/>
  <c r="R57" i="20"/>
  <c r="R10" i="20"/>
  <c r="R18" i="20"/>
  <c r="R26" i="20"/>
  <c r="R50" i="20"/>
  <c r="R4" i="20"/>
  <c r="R11" i="20"/>
  <c r="R19" i="20"/>
  <c r="R27" i="20"/>
  <c r="R51" i="20"/>
  <c r="R58" i="20"/>
  <c r="F60" i="15"/>
  <c r="Q46" i="15" l="1"/>
  <c r="F65" i="15" s="1"/>
  <c r="R44" i="15" l="1"/>
  <c r="R26" i="15"/>
  <c r="R39" i="15"/>
  <c r="R7" i="15"/>
  <c r="R33" i="15"/>
  <c r="R9" i="15"/>
  <c r="R28" i="15"/>
  <c r="R10" i="15"/>
  <c r="R19" i="15"/>
  <c r="R41" i="15"/>
  <c r="R16" i="15"/>
  <c r="R12" i="15"/>
  <c r="R18" i="15"/>
  <c r="R31" i="15"/>
  <c r="R8" i="15"/>
  <c r="R25" i="15"/>
  <c r="R5" i="15"/>
  <c r="R38" i="15"/>
  <c r="R43" i="15"/>
  <c r="R11" i="15"/>
  <c r="R29" i="15"/>
  <c r="R42" i="15"/>
  <c r="R14" i="15"/>
  <c r="R23" i="15"/>
  <c r="R45" i="15"/>
  <c r="R21" i="15"/>
  <c r="R36" i="15"/>
  <c r="R30" i="15"/>
  <c r="R35" i="15"/>
  <c r="R40" i="15"/>
  <c r="R17" i="15"/>
  <c r="R34" i="15"/>
  <c r="R6" i="15"/>
  <c r="R15" i="15"/>
  <c r="R37" i="15"/>
  <c r="R13" i="15"/>
  <c r="R20" i="15"/>
  <c r="R22" i="15"/>
  <c r="R27" i="15"/>
  <c r="R24" i="15"/>
  <c r="R32" i="15"/>
  <c r="R4" i="15"/>
  <c r="R46" i="15"/>
  <c r="P46" i="15" l="1"/>
  <c r="F64" i="15" s="1"/>
  <c r="F66" i="15" l="1"/>
  <c r="G66" i="15" s="1"/>
  <c r="G65" i="15"/>
  <c r="G59" i="15"/>
  <c r="G56" i="15"/>
  <c r="G54" i="15"/>
  <c r="G58" i="15"/>
  <c r="G55" i="15"/>
  <c r="G57" i="15"/>
  <c r="G60" i="15" l="1"/>
  <c r="G53" i="15"/>
</calcChain>
</file>

<file path=xl/sharedStrings.xml><?xml version="1.0" encoding="utf-8"?>
<sst xmlns="http://schemas.openxmlformats.org/spreadsheetml/2006/main" count="623" uniqueCount="434">
  <si>
    <t>Ricavo totale</t>
  </si>
  <si>
    <t>Costo totale</t>
  </si>
  <si>
    <t>Totale</t>
  </si>
  <si>
    <t>BA unitaria</t>
  </si>
  <si>
    <t>Costo totale %</t>
  </si>
  <si>
    <t>Costi generali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</si>
  <si>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</si>
  <si>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</si>
  <si>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</si>
  <si>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</si>
  <si>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</si>
  <si>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</si>
  <si>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</si>
  <si>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</si>
  <si>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</si>
  <si>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</si>
  <si>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</si>
  <si>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</si>
  <si>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</si>
  <si>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</si>
  <si>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</si>
  <si>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</si>
  <si>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</si>
  <si>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</si>
  <si>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</si>
  <si>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</si>
  <si>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</si>
  <si>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</si>
  <si>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Costi relativi ala formzione</t>
  </si>
  <si>
    <t>Contriuto ANAC</t>
  </si>
  <si>
    <t>Fideiussioni</t>
  </si>
  <si>
    <t>Canone unitario offerto</t>
  </si>
  <si>
    <t>Tasso di interesse</t>
  </si>
  <si>
    <t>Tipologia contrattuale
mesi</t>
  </si>
  <si>
    <t>Tipologia contrattuale
km</t>
  </si>
  <si>
    <t>Valore Residuo</t>
  </si>
  <si>
    <t>Ammortamento veicolo</t>
  </si>
  <si>
    <t>Premi assicurativi 
(intero lotto)</t>
  </si>
  <si>
    <t>Manutenzione
(costo mensile unitario)</t>
  </si>
  <si>
    <t>Coperture assicurative
(costo mensile unitario)</t>
  </si>
  <si>
    <t>Modello 
(Inserire denominazione commerciale modello)</t>
  </si>
  <si>
    <t>Segmento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</si>
  <si>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</si>
  <si>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</si>
  <si>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</si>
  <si>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</si>
  <si>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</si>
  <si>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</si>
  <si>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</si>
  <si>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</si>
  <si>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</si>
  <si>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</si>
  <si>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</si>
  <si>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</si>
  <si>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</si>
  <si>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</si>
  <si>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</si>
  <si>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</si>
  <si>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</si>
  <si>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</si>
  <si>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</si>
  <si>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</si>
  <si>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</si>
  <si>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</si>
  <si>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</si>
  <si>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</si>
  <si>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</si>
  <si>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</si>
  <si>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</si>
  <si>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</si>
  <si>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</si>
  <si>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</si>
  <si>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</si>
  <si>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</si>
  <si>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</si>
  <si>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</si>
  <si>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</si>
  <si>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</si>
  <si>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1.4.1</t>
  </si>
  <si>
    <t>1.4.2</t>
  </si>
  <si>
    <t>1.4.3</t>
  </si>
  <si>
    <t>1.4.4</t>
  </si>
  <si>
    <t>1.4.5</t>
  </si>
  <si>
    <t>1.4.6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</si>
  <si>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</si>
  <si>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</si>
  <si>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</si>
  <si>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</si>
  <si>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</si>
  <si>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</si>
  <si>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</si>
  <si>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</si>
  <si>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</si>
  <si>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</si>
  <si>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</si>
  <si>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</si>
  <si>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</si>
  <si>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</si>
  <si>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</si>
  <si>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</si>
  <si>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</si>
  <si>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</si>
  <si>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</si>
  <si>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</si>
  <si>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</si>
  <si>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</si>
  <si>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</si>
  <si>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</si>
  <si>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</si>
  <si>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</si>
  <si>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</si>
  <si>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</si>
  <si>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</si>
  <si>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</si>
  <si>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</si>
  <si>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</si>
  <si>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</si>
  <si>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</si>
  <si>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</si>
  <si>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</si>
  <si>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</si>
  <si>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</si>
  <si>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</si>
  <si>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</si>
  <si>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</si>
  <si>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</si>
  <si>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</si>
  <si>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</si>
  <si>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</si>
  <si>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</si>
  <si>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</si>
  <si>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</si>
  <si>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2.5.1</t>
  </si>
  <si>
    <t>2.5.2</t>
  </si>
  <si>
    <t>2.5.3</t>
  </si>
  <si>
    <t>2.5.4</t>
  </si>
  <si>
    <t>2.5.5</t>
  </si>
  <si>
    <t>2.5.6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</si>
  <si>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</si>
  <si>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</si>
  <si>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</si>
  <si>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</si>
  <si>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</si>
  <si>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</si>
  <si>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</si>
  <si>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</si>
  <si>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</si>
  <si>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</si>
  <si>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</si>
  <si>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</si>
  <si>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</si>
  <si>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</si>
  <si>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</si>
  <si>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</si>
  <si>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</si>
  <si>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</si>
  <si>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</si>
  <si>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</si>
  <si>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</si>
  <si>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</si>
  <si>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</si>
  <si>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</si>
  <si>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</si>
  <si>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</si>
  <si>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</si>
  <si>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</si>
  <si>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</si>
  <si>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</si>
  <si>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</si>
  <si>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</si>
  <si>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</si>
  <si>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</si>
  <si>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</si>
  <si>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</si>
  <si>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</si>
  <si>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</si>
  <si>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</si>
  <si>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</si>
  <si>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</si>
  <si>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</si>
  <si>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</si>
  <si>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</si>
  <si>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</si>
  <si>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</si>
  <si>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</si>
  <si>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</si>
  <si>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</si>
  <si>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</si>
  <si>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</si>
  <si>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</si>
  <si>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</si>
  <si>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</si>
  <si>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</si>
  <si>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</si>
  <si>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</si>
  <si>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</si>
  <si>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3.5.11</t>
  </si>
  <si>
    <t>3.5.12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</si>
  <si>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</si>
  <si>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</si>
  <si>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</si>
  <si>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</si>
  <si>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</si>
  <si>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</si>
  <si>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</si>
  <si>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</si>
  <si>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</si>
  <si>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</si>
  <si>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3.6.11</t>
  </si>
  <si>
    <t>3.6.12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</si>
  <si>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</si>
  <si>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</si>
  <si>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</si>
  <si>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</si>
  <si>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</si>
  <si>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</si>
  <si>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</si>
  <si>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</si>
  <si>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</si>
  <si>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3.7.10</t>
  </si>
  <si>
    <t>3.7.11</t>
  </si>
  <si>
    <t>3.7.12</t>
  </si>
  <si>
    <t>3.8.1</t>
  </si>
  <si>
    <t>3.8.2</t>
  </si>
  <si>
    <t>3.8.3</t>
  </si>
  <si>
    <t>3.8.4</t>
  </si>
  <si>
    <t>3.8.5</t>
  </si>
  <si>
    <t>3.8.6</t>
  </si>
  <si>
    <t>3.9.1</t>
  </si>
  <si>
    <t>3.9.2</t>
  </si>
  <si>
    <t>3.9.3</t>
  </si>
  <si>
    <t>3.9.4</t>
  </si>
  <si>
    <t>3.9.5</t>
  </si>
  <si>
    <t>3.9.6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</si>
  <si>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</si>
  <si>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</si>
  <si>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</si>
  <si>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</si>
  <si>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</si>
  <si>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</si>
  <si>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</si>
  <si>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</si>
  <si>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</si>
  <si>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</si>
  <si>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</si>
  <si>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</si>
  <si>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</si>
  <si>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</si>
  <si>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</si>
  <si>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</si>
  <si>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</si>
  <si>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</si>
  <si>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</si>
  <si>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</si>
  <si>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</si>
  <si>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</si>
  <si>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</si>
  <si>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</si>
  <si>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</si>
  <si>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</si>
  <si>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</si>
  <si>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</si>
  <si>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</si>
  <si>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</si>
  <si>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</si>
  <si>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</si>
  <si>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</si>
  <si>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</si>
  <si>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</si>
  <si>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</si>
  <si>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</si>
  <si>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</si>
  <si>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</si>
  <si>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</si>
  <si>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</si>
  <si>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</si>
  <si>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</si>
  <si>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</si>
  <si>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</si>
  <si>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</si>
  <si>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</si>
  <si>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</si>
  <si>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</si>
  <si>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</si>
  <si>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</si>
  <si>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</si>
  <si>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</si>
  <si>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</si>
  <si>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</si>
  <si>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</si>
  <si>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</si>
  <si>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</si>
  <si>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</si>
  <si>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</si>
  <si>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</si>
  <si>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</si>
  <si>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</si>
  <si>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</si>
  <si>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</si>
  <si>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</si>
  <si>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</si>
  <si>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</si>
  <si>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</si>
  <si>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</si>
  <si>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</si>
  <si>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</si>
  <si>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</si>
  <si>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</si>
  <si>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</si>
  <si>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</si>
  <si>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</si>
  <si>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</si>
  <si>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</si>
  <si>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</si>
  <si>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</si>
  <si>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</si>
  <si>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</si>
  <si>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</si>
  <si>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</si>
  <si>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</si>
  <si>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</si>
  <si>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</si>
  <si>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</si>
  <si>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</si>
  <si>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</si>
  <si>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</si>
  <si>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</si>
  <si>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</si>
  <si>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</si>
  <si>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5.4.12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</si>
  <si>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</si>
  <si>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</si>
  <si>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</si>
  <si>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</si>
  <si>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</si>
  <si>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</si>
  <si>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</si>
  <si>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</si>
  <si>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</si>
  <si>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</si>
  <si>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</si>
  <si>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</si>
  <si>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</si>
  <si>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</si>
  <si>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</si>
  <si>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</si>
  <si>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</si>
  <si>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</si>
  <si>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</si>
  <si>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</si>
  <si>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</si>
  <si>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</si>
  <si>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5.6.11</t>
  </si>
  <si>
    <t>5.6.12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</si>
  <si>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</si>
  <si>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</si>
  <si>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</si>
  <si>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</si>
  <si>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</si>
  <si>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</si>
  <si>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</si>
  <si>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</si>
  <si>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</si>
  <si>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</si>
  <si>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5.7.11</t>
  </si>
  <si>
    <t>5.7.12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</si>
  <si>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</si>
  <si>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</si>
  <si>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</si>
  <si>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</si>
  <si>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</si>
  <si>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</si>
  <si>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</si>
  <si>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</si>
  <si>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</si>
  <si>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5.8.10</t>
  </si>
  <si>
    <t>5.8.11</t>
  </si>
  <si>
    <t>5.8.12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</si>
  <si>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</si>
  <si>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</si>
  <si>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</si>
  <si>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</si>
  <si>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</si>
  <si>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</si>
  <si>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</si>
  <si>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</si>
  <si>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</si>
  <si>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</si>
  <si>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</si>
  <si>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</si>
  <si>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</si>
  <si>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</si>
  <si>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</si>
  <si>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</si>
  <si>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</si>
  <si>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</si>
  <si>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</si>
  <si>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</si>
  <si>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</si>
  <si>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</si>
  <si>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</si>
  <si>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</si>
  <si>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6.5.1</t>
  </si>
  <si>
    <t>6.5.2</t>
  </si>
  <si>
    <t>6.7.1</t>
  </si>
  <si>
    <t>6.7.2</t>
  </si>
  <si>
    <t>6.11.1</t>
  </si>
  <si>
    <t>6.11.2</t>
  </si>
  <si>
    <t>6.15.1</t>
  </si>
  <si>
    <t>6.15.2</t>
  </si>
  <si>
    <t>6.17.1</t>
  </si>
  <si>
    <t>6.17.2</t>
  </si>
  <si>
    <t>6.18.1</t>
  </si>
  <si>
    <t>6.18.2</t>
  </si>
  <si>
    <t>6.1.1</t>
  </si>
  <si>
    <t>6.2.1</t>
  </si>
  <si>
    <t>6.3.1</t>
  </si>
  <si>
    <t>6.4.1</t>
  </si>
  <si>
    <t>6.6.1</t>
  </si>
  <si>
    <t>6.8.1</t>
  </si>
  <si>
    <t>6.9.1</t>
  </si>
  <si>
    <t>6.10.1</t>
  </si>
  <si>
    <t>6.12.1</t>
  </si>
  <si>
    <t>6.13.1</t>
  </si>
  <si>
    <t>6.14.1</t>
  </si>
  <si>
    <t>6.16.1</t>
  </si>
  <si>
    <t>LOTTO 1</t>
  </si>
  <si>
    <t>LOTTO 2</t>
  </si>
  <si>
    <t>LOTTO 3</t>
  </si>
  <si>
    <t>LOTTO 4</t>
  </si>
  <si>
    <t>LOTTO 5</t>
  </si>
  <si>
    <t>LOTTO 6</t>
  </si>
  <si>
    <t>Prezzo del veicolo, al netto di eventuali sconti ottenuti, comprensivo di eventuali accessori</t>
  </si>
  <si>
    <t>Costo mensile del finanziamento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</si>
</sst>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" fillId="0" borderId="0"/>
  </cellStyleXfs>
  <cellXfs count="76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5" borderId="1" xfId="2" applyNumberFormat="1" applyFont="1" applyFill="1" applyBorder="1" applyAlignment="1">
      <alignment vertical="center" wrapText="1"/>
    </xf>
    <xf numFmtId="9" fontId="2" fillId="5" borderId="1" xfId="2" applyFont="1" applyFill="1" applyBorder="1" applyAlignment="1">
      <alignment vertical="center" wrapText="1"/>
    </xf>
    <xf numFmtId="164" fontId="4" fillId="0" borderId="0" xfId="1" applyFont="1" applyAlignment="1">
      <alignment vertical="center" wrapText="1"/>
    </xf>
    <xf numFmtId="43" fontId="12" fillId="0" borderId="1" xfId="0" applyNumberFormat="1" applyFont="1" applyBorder="1" applyAlignment="1">
      <alignment horizontal="center"/>
    </xf>
    <xf numFmtId="0" fontId="12" fillId="0" borderId="1" xfId="0" applyNumberFormat="1" applyFont="1" applyBorder="1" applyAlignment="1">
      <alignment horizontal="center"/>
    </xf>
    <xf numFmtId="10" fontId="12" fillId="0" borderId="1" xfId="2" applyNumberFormat="1" applyFont="1" applyBorder="1" applyAlignment="1">
      <alignment horizontal="center"/>
    </xf>
    <xf numFmtId="164" fontId="12" fillId="0" borderId="1" xfId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13" fillId="6" borderId="1" xfId="0" applyFont="1" applyFill="1" applyBorder="1" applyAlignment="1" applyProtection="1">
      <alignment horizontal="center" vertical="center"/>
    </xf>
    <xf numFmtId="164" fontId="2" fillId="7" borderId="1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8" fillId="1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5">
    <cellStyle name="Normale" xfId="0" builtinId="0"/>
    <cellStyle name="Normale 2" xfId="3"/>
    <cellStyle name="Normale 26" xfId="4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3"/>
  <sheetViews>
    <sheetView tabSelected="1" workbookViewId="0">
      <selection activeCell="F8" sqref="F8"/>
    </sheetView>
  </sheetViews>
  <sheetFormatPr defaultRowHeight="15" x14ac:dyDescent="0.25"/>
  <cols>
    <col min="1" max="5" width="5.140625" customWidth="1"/>
    <col min="6" max="6" width="106.140625" customWidth="1"/>
  </cols>
  <sheetData>
    <row r="2" spans="2:6" x14ac:dyDescent="0.25">
      <c r="B2" s="47" t="s">
        <v>22</v>
      </c>
      <c r="C2" s="47"/>
      <c r="D2" s="47"/>
      <c r="E2" s="47"/>
      <c r="F2" s="47"/>
    </row>
    <row r="3" spans="2:6" x14ac:dyDescent="0.25">
      <c r="B3" s="2"/>
      <c r="C3" s="3"/>
      <c r="D3" s="4"/>
      <c r="E3" s="5"/>
      <c r="F3" s="6" t="s">
        <v>14</v>
      </c>
    </row>
    <row r="4" spans="2:6" x14ac:dyDescent="0.25">
      <c r="B4" s="55"/>
      <c r="C4" s="55"/>
      <c r="D4" s="55"/>
      <c r="E4" s="55"/>
      <c r="F4" s="6" t="s">
        <v>18</v>
      </c>
    </row>
    <row r="5" spans="2:6" x14ac:dyDescent="0.25">
      <c r="B5" s="59"/>
      <c r="C5" s="59"/>
      <c r="D5" s="59"/>
      <c r="E5" s="59"/>
      <c r="F5" s="6" t="s">
        <v>12</v>
      </c>
    </row>
    <row r="6" spans="2:6" x14ac:dyDescent="0.25">
      <c r="B6" s="56"/>
      <c r="C6" s="56"/>
      <c r="D6" s="56"/>
      <c r="E6" s="56"/>
      <c r="F6" s="6" t="s">
        <v>13</v>
      </c>
    </row>
    <row r="7" spans="2:6" x14ac:dyDescent="0.25">
      <c r="B7" s="57"/>
      <c r="C7" s="57"/>
      <c r="D7" s="57"/>
      <c r="E7" s="57"/>
      <c r="F7" s="6" t="s">
        <v>19</v>
      </c>
    </row>
    <row r="8" spans="2:6" x14ac:dyDescent="0.25">
      <c r="B8" s="58"/>
      <c r="C8" s="58"/>
      <c r="D8" s="58"/>
      <c r="E8" s="58"/>
      <c r="F8" s="6" t="s">
        <v>20</v>
      </c>
    </row>
    <row r="10" spans="2:6" x14ac:dyDescent="0.25">
      <c r="B10" s="48" t="s">
        <v>21</v>
      </c>
      <c r="C10" s="48"/>
      <c r="D10" s="48"/>
      <c r="E10" s="48"/>
      <c r="F10" s="48"/>
    </row>
    <row r="11" spans="2:6" ht="33" customHeight="1" x14ac:dyDescent="0.25">
      <c r="B11" s="49" t="s">
        <v>23</v>
      </c>
      <c r="C11" s="50"/>
      <c r="D11" s="50"/>
      <c r="E11" s="50"/>
      <c r="F11" s="51"/>
    </row>
    <row r="12" spans="2:6" ht="33" customHeight="1" x14ac:dyDescent="0.25">
      <c r="B12" s="52" t="s">
        <v>25</v>
      </c>
      <c r="C12" s="53"/>
      <c r="D12" s="53"/>
      <c r="E12" s="53"/>
      <c r="F12" s="54"/>
    </row>
    <row r="13" spans="2:6" ht="33" customHeight="1" x14ac:dyDescent="0.25">
      <c r="B13" s="52" t="s">
        <v>24</v>
      </c>
      <c r="C13" s="53"/>
      <c r="D13" s="53"/>
      <c r="E13" s="53"/>
      <c r="F13" s="54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67"/>
  <sheetViews>
    <sheetView topLeftCell="C1" zoomScaleNormal="100" zoomScalePageLayoutView="77" workbookViewId="0">
      <selection activeCell="M5" sqref="M5"/>
    </sheetView>
  </sheetViews>
  <sheetFormatPr defaultColWidth="8.7109375" defaultRowHeight="12" x14ac:dyDescent="0.25"/>
  <cols>
    <col min="1" max="1" width="4" style="1" customWidth="1"/>
    <col min="2" max="2" width="13.7109375" style="1" customWidth="1"/>
    <col min="3" max="3" width="27.85546875" style="1" customWidth="1"/>
    <col min="4" max="4" width="14.28515625" style="1" customWidth="1"/>
    <col min="5" max="5" width="12.85546875" style="1" customWidth="1"/>
    <col min="6" max="6" width="11.42578125" style="1" customWidth="1"/>
    <col min="7" max="7" width="12.140625" style="1" bestFit="1" customWidth="1"/>
    <col min="8" max="8" width="15.28515625" style="1" bestFit="1" customWidth="1"/>
    <col min="9" max="9" width="13.42578125" style="1" customWidth="1"/>
    <col min="10" max="10" width="12.140625" style="1" customWidth="1"/>
    <col min="11" max="11" width="14.7109375" style="1" customWidth="1"/>
    <col min="12" max="15" width="13.42578125" style="1" customWidth="1"/>
    <col min="16" max="16" width="12.140625" style="1" bestFit="1" customWidth="1"/>
    <col min="17" max="17" width="13.7109375" style="1" bestFit="1" customWidth="1"/>
    <col min="18" max="18" width="11.5703125" style="1" customWidth="1"/>
    <col min="19" max="19" width="10.5703125" style="1" bestFit="1" customWidth="1"/>
    <col min="20" max="20" width="11.140625" style="1" customWidth="1"/>
    <col min="21" max="23" width="9.7109375" style="1" customWidth="1"/>
    <col min="24" max="24" width="11.85546875" style="1" customWidth="1"/>
    <col min="25" max="16384" width="8.7109375" style="1"/>
  </cols>
  <sheetData>
    <row r="1" spans="2:20" ht="15" x14ac:dyDescent="0.25">
      <c r="B1" s="66" t="s">
        <v>426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2:20" ht="22.7" customHeight="1" x14ac:dyDescent="0.25">
      <c r="B2" s="67" t="s">
        <v>17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8"/>
    </row>
    <row r="3" spans="2:20" ht="102" x14ac:dyDescent="0.25">
      <c r="B3" s="41" t="s">
        <v>41</v>
      </c>
      <c r="C3" s="9" t="s">
        <v>40</v>
      </c>
      <c r="D3" s="31" t="s">
        <v>33</v>
      </c>
      <c r="E3" s="31" t="s">
        <v>34</v>
      </c>
      <c r="F3" s="9" t="s">
        <v>16</v>
      </c>
      <c r="G3" s="9" t="s">
        <v>3</v>
      </c>
      <c r="H3" s="9" t="s">
        <v>31</v>
      </c>
      <c r="I3" s="45" t="s">
        <v>432</v>
      </c>
      <c r="J3" s="31" t="s">
        <v>35</v>
      </c>
      <c r="K3" s="31" t="s">
        <v>36</v>
      </c>
      <c r="L3" s="31" t="s">
        <v>32</v>
      </c>
      <c r="M3" s="31" t="s">
        <v>433</v>
      </c>
      <c r="N3" s="31" t="s">
        <v>38</v>
      </c>
      <c r="O3" s="31" t="s">
        <v>39</v>
      </c>
      <c r="P3" s="9" t="s">
        <v>0</v>
      </c>
      <c r="Q3" s="9" t="s">
        <v>1</v>
      </c>
      <c r="R3" s="9" t="s">
        <v>4</v>
      </c>
      <c r="S3" s="69" t="s">
        <v>7</v>
      </c>
      <c r="T3" s="69"/>
    </row>
    <row r="4" spans="2:20" ht="12.75" x14ac:dyDescent="0.2">
      <c r="B4" s="42" t="s">
        <v>42</v>
      </c>
      <c r="C4" s="43"/>
      <c r="D4" s="42">
        <v>36</v>
      </c>
      <c r="E4" s="42">
        <v>60000</v>
      </c>
      <c r="F4" s="42">
        <v>250</v>
      </c>
      <c r="G4" s="44">
        <v>225</v>
      </c>
      <c r="H4" s="40"/>
      <c r="I4" s="46"/>
      <c r="J4" s="40"/>
      <c r="K4" s="11">
        <f>+(I4-J4)</f>
        <v>0</v>
      </c>
      <c r="L4" s="39"/>
      <c r="M4" s="39"/>
      <c r="N4" s="40"/>
      <c r="O4" s="40"/>
      <c r="P4" s="11">
        <f t="shared" ref="P4:P45" si="0">+H4*D4*F4</f>
        <v>0</v>
      </c>
      <c r="Q4" s="11">
        <f t="shared" ref="Q4:Q45" si="1">+(K4+(N4+O4+M4)*D4)*F4</f>
        <v>0</v>
      </c>
      <c r="R4" s="35" t="e">
        <f>Q4/$F$65</f>
        <v>#DIV/0!</v>
      </c>
      <c r="S4" s="32"/>
      <c r="T4" s="33"/>
    </row>
    <row r="5" spans="2:20" ht="12.75" x14ac:dyDescent="0.2">
      <c r="B5" s="42" t="s">
        <v>43</v>
      </c>
      <c r="C5" s="43"/>
      <c r="D5" s="42">
        <v>36</v>
      </c>
      <c r="E5" s="42">
        <v>90000</v>
      </c>
      <c r="F5" s="42">
        <v>200</v>
      </c>
      <c r="G5" s="44">
        <v>245</v>
      </c>
      <c r="H5" s="40"/>
      <c r="I5" s="46"/>
      <c r="J5" s="40"/>
      <c r="K5" s="11">
        <f>+(I5-J5)</f>
        <v>0</v>
      </c>
      <c r="L5" s="39"/>
      <c r="M5" s="39"/>
      <c r="N5" s="40"/>
      <c r="O5" s="40"/>
      <c r="P5" s="11">
        <f t="shared" si="0"/>
        <v>0</v>
      </c>
      <c r="Q5" s="11">
        <f t="shared" si="1"/>
        <v>0</v>
      </c>
      <c r="R5" s="35" t="e">
        <f t="shared" ref="R5:R45" si="2">Q5/$F$65</f>
        <v>#DIV/0!</v>
      </c>
      <c r="S5" s="32"/>
      <c r="T5" s="33"/>
    </row>
    <row r="6" spans="2:20" ht="12.75" x14ac:dyDescent="0.2">
      <c r="B6" s="42" t="s">
        <v>44</v>
      </c>
      <c r="C6" s="43"/>
      <c r="D6" s="42">
        <v>36</v>
      </c>
      <c r="E6" s="42">
        <v>120000</v>
      </c>
      <c r="F6" s="42">
        <v>100</v>
      </c>
      <c r="G6" s="44">
        <v>290</v>
      </c>
      <c r="H6" s="40"/>
      <c r="I6" s="46"/>
      <c r="J6" s="40"/>
      <c r="K6" s="11">
        <f t="shared" ref="K6:K45" si="3">+(I6-J6)</f>
        <v>0</v>
      </c>
      <c r="L6" s="39"/>
      <c r="M6" s="39"/>
      <c r="N6" s="40"/>
      <c r="O6" s="40"/>
      <c r="P6" s="11">
        <f t="shared" si="0"/>
        <v>0</v>
      </c>
      <c r="Q6" s="11">
        <f t="shared" si="1"/>
        <v>0</v>
      </c>
      <c r="R6" s="35" t="e">
        <f t="shared" si="2"/>
        <v>#DIV/0!</v>
      </c>
      <c r="S6" s="32"/>
      <c r="T6" s="33"/>
    </row>
    <row r="7" spans="2:20" ht="12.75" x14ac:dyDescent="0.2">
      <c r="B7" s="42" t="s">
        <v>45</v>
      </c>
      <c r="C7" s="43"/>
      <c r="D7" s="42">
        <v>48</v>
      </c>
      <c r="E7" s="42">
        <v>40000</v>
      </c>
      <c r="F7" s="42">
        <v>250</v>
      </c>
      <c r="G7" s="44">
        <v>205</v>
      </c>
      <c r="H7" s="40"/>
      <c r="I7" s="46"/>
      <c r="J7" s="40"/>
      <c r="K7" s="11">
        <f t="shared" si="3"/>
        <v>0</v>
      </c>
      <c r="L7" s="39"/>
      <c r="M7" s="39"/>
      <c r="N7" s="40"/>
      <c r="O7" s="40"/>
      <c r="P7" s="11">
        <f t="shared" si="0"/>
        <v>0</v>
      </c>
      <c r="Q7" s="11">
        <f t="shared" si="1"/>
        <v>0</v>
      </c>
      <c r="R7" s="35" t="e">
        <f t="shared" si="2"/>
        <v>#DIV/0!</v>
      </c>
      <c r="S7" s="32"/>
      <c r="T7" s="33"/>
    </row>
    <row r="8" spans="2:20" ht="12.75" x14ac:dyDescent="0.2">
      <c r="B8" s="42" t="s">
        <v>46</v>
      </c>
      <c r="C8" s="43"/>
      <c r="D8" s="42">
        <v>48</v>
      </c>
      <c r="E8" s="42">
        <v>60000</v>
      </c>
      <c r="F8" s="42">
        <v>250</v>
      </c>
      <c r="G8" s="44">
        <v>220</v>
      </c>
      <c r="H8" s="40"/>
      <c r="I8" s="46"/>
      <c r="J8" s="40"/>
      <c r="K8" s="11">
        <f t="shared" si="3"/>
        <v>0</v>
      </c>
      <c r="L8" s="39"/>
      <c r="M8" s="39"/>
      <c r="N8" s="40"/>
      <c r="O8" s="40"/>
      <c r="P8" s="11">
        <f t="shared" si="0"/>
        <v>0</v>
      </c>
      <c r="Q8" s="11">
        <f t="shared" si="1"/>
        <v>0</v>
      </c>
      <c r="R8" s="35" t="e">
        <f t="shared" si="2"/>
        <v>#DIV/0!</v>
      </c>
      <c r="S8" s="32"/>
      <c r="T8" s="33"/>
    </row>
    <row r="9" spans="2:20" ht="12.75" x14ac:dyDescent="0.2">
      <c r="B9" s="42" t="s">
        <v>47</v>
      </c>
      <c r="C9" s="43"/>
      <c r="D9" s="42">
        <v>48</v>
      </c>
      <c r="E9" s="42">
        <v>80000</v>
      </c>
      <c r="F9" s="42">
        <v>250</v>
      </c>
      <c r="G9" s="44">
        <v>230</v>
      </c>
      <c r="H9" s="40"/>
      <c r="I9" s="46"/>
      <c r="J9" s="40"/>
      <c r="K9" s="11">
        <f t="shared" si="3"/>
        <v>0</v>
      </c>
      <c r="L9" s="39"/>
      <c r="M9" s="39"/>
      <c r="N9" s="40"/>
      <c r="O9" s="40"/>
      <c r="P9" s="11">
        <f t="shared" si="0"/>
        <v>0</v>
      </c>
      <c r="Q9" s="11">
        <f t="shared" si="1"/>
        <v>0</v>
      </c>
      <c r="R9" s="35" t="e">
        <f t="shared" si="2"/>
        <v>#DIV/0!</v>
      </c>
      <c r="S9" s="32"/>
      <c r="T9" s="33"/>
    </row>
    <row r="10" spans="2:20" ht="12.75" x14ac:dyDescent="0.2">
      <c r="B10" s="42" t="s">
        <v>48</v>
      </c>
      <c r="C10" s="43"/>
      <c r="D10" s="42">
        <v>48</v>
      </c>
      <c r="E10" s="42">
        <v>100000</v>
      </c>
      <c r="F10" s="42">
        <f>75+150</f>
        <v>225</v>
      </c>
      <c r="G10" s="44">
        <v>240</v>
      </c>
      <c r="H10" s="40"/>
      <c r="I10" s="46"/>
      <c r="J10" s="40"/>
      <c r="K10" s="11">
        <f t="shared" si="3"/>
        <v>0</v>
      </c>
      <c r="L10" s="39"/>
      <c r="M10" s="39"/>
      <c r="N10" s="40"/>
      <c r="O10" s="40"/>
      <c r="P10" s="11">
        <f t="shared" si="0"/>
        <v>0</v>
      </c>
      <c r="Q10" s="11">
        <f t="shared" si="1"/>
        <v>0</v>
      </c>
      <c r="R10" s="35" t="e">
        <f t="shared" si="2"/>
        <v>#DIV/0!</v>
      </c>
      <c r="S10" s="32"/>
      <c r="T10" s="33"/>
    </row>
    <row r="11" spans="2:20" ht="12.75" x14ac:dyDescent="0.2">
      <c r="B11" s="42" t="s">
        <v>49</v>
      </c>
      <c r="C11" s="43"/>
      <c r="D11" s="42">
        <v>48</v>
      </c>
      <c r="E11" s="42">
        <v>120000</v>
      </c>
      <c r="F11" s="42">
        <v>250</v>
      </c>
      <c r="G11" s="44">
        <v>260</v>
      </c>
      <c r="H11" s="40"/>
      <c r="I11" s="46"/>
      <c r="J11" s="40"/>
      <c r="K11" s="11">
        <f t="shared" si="3"/>
        <v>0</v>
      </c>
      <c r="L11" s="39"/>
      <c r="M11" s="39"/>
      <c r="N11" s="40"/>
      <c r="O11" s="40"/>
      <c r="P11" s="11">
        <f t="shared" si="0"/>
        <v>0</v>
      </c>
      <c r="Q11" s="11">
        <f t="shared" si="1"/>
        <v>0</v>
      </c>
      <c r="R11" s="35" t="e">
        <f t="shared" si="2"/>
        <v>#DIV/0!</v>
      </c>
      <c r="S11" s="32"/>
      <c r="T11" s="33"/>
    </row>
    <row r="12" spans="2:20" ht="12.75" x14ac:dyDescent="0.2">
      <c r="B12" s="42" t="s">
        <v>50</v>
      </c>
      <c r="C12" s="43"/>
      <c r="D12" s="42">
        <v>60</v>
      </c>
      <c r="E12" s="42">
        <v>50000</v>
      </c>
      <c r="F12" s="42">
        <v>250</v>
      </c>
      <c r="G12" s="44">
        <v>205</v>
      </c>
      <c r="H12" s="40"/>
      <c r="I12" s="46"/>
      <c r="J12" s="40"/>
      <c r="K12" s="11">
        <f t="shared" si="3"/>
        <v>0</v>
      </c>
      <c r="L12" s="39"/>
      <c r="M12" s="39"/>
      <c r="N12" s="40"/>
      <c r="O12" s="40"/>
      <c r="P12" s="11">
        <f t="shared" si="0"/>
        <v>0</v>
      </c>
      <c r="Q12" s="11">
        <f t="shared" si="1"/>
        <v>0</v>
      </c>
      <c r="R12" s="35" t="e">
        <f t="shared" si="2"/>
        <v>#DIV/0!</v>
      </c>
      <c r="S12" s="32"/>
      <c r="T12" s="33"/>
    </row>
    <row r="13" spans="2:20" ht="12.75" x14ac:dyDescent="0.2">
      <c r="B13" s="42" t="s">
        <v>51</v>
      </c>
      <c r="C13" s="43"/>
      <c r="D13" s="42">
        <v>60</v>
      </c>
      <c r="E13" s="42">
        <v>75000</v>
      </c>
      <c r="F13" s="42">
        <v>150</v>
      </c>
      <c r="G13" s="44">
        <v>215</v>
      </c>
      <c r="H13" s="40"/>
      <c r="I13" s="46"/>
      <c r="J13" s="40"/>
      <c r="K13" s="11">
        <f t="shared" si="3"/>
        <v>0</v>
      </c>
      <c r="L13" s="39"/>
      <c r="M13" s="39"/>
      <c r="N13" s="40"/>
      <c r="O13" s="40"/>
      <c r="P13" s="11">
        <f t="shared" si="0"/>
        <v>0</v>
      </c>
      <c r="Q13" s="11">
        <f t="shared" si="1"/>
        <v>0</v>
      </c>
      <c r="R13" s="35" t="e">
        <f t="shared" si="2"/>
        <v>#DIV/0!</v>
      </c>
      <c r="S13" s="32"/>
      <c r="T13" s="33"/>
    </row>
    <row r="14" spans="2:20" ht="12.75" x14ac:dyDescent="0.2">
      <c r="B14" s="42" t="s">
        <v>52</v>
      </c>
      <c r="C14" s="43"/>
      <c r="D14" s="42">
        <v>60</v>
      </c>
      <c r="E14" s="42">
        <v>100000</v>
      </c>
      <c r="F14" s="42">
        <v>150</v>
      </c>
      <c r="G14" s="44">
        <v>220</v>
      </c>
      <c r="H14" s="40"/>
      <c r="I14" s="46"/>
      <c r="J14" s="40"/>
      <c r="K14" s="11">
        <f t="shared" si="3"/>
        <v>0</v>
      </c>
      <c r="L14" s="39"/>
      <c r="M14" s="39"/>
      <c r="N14" s="40"/>
      <c r="O14" s="40"/>
      <c r="P14" s="11">
        <f t="shared" si="0"/>
        <v>0</v>
      </c>
      <c r="Q14" s="11">
        <f t="shared" si="1"/>
        <v>0</v>
      </c>
      <c r="R14" s="35" t="e">
        <f t="shared" si="2"/>
        <v>#DIV/0!</v>
      </c>
      <c r="S14" s="32"/>
      <c r="T14" s="33"/>
    </row>
    <row r="15" spans="2:20" ht="12.75" x14ac:dyDescent="0.2">
      <c r="B15" s="42" t="s">
        <v>53</v>
      </c>
      <c r="C15" s="43"/>
      <c r="D15" s="42">
        <v>60</v>
      </c>
      <c r="E15" s="42">
        <v>125000</v>
      </c>
      <c r="F15" s="42">
        <v>70</v>
      </c>
      <c r="G15" s="44">
        <v>235</v>
      </c>
      <c r="H15" s="40"/>
      <c r="I15" s="46"/>
      <c r="J15" s="40"/>
      <c r="K15" s="11">
        <f t="shared" si="3"/>
        <v>0</v>
      </c>
      <c r="L15" s="39"/>
      <c r="M15" s="39"/>
      <c r="N15" s="40"/>
      <c r="O15" s="40"/>
      <c r="P15" s="11">
        <f t="shared" si="0"/>
        <v>0</v>
      </c>
      <c r="Q15" s="11">
        <f t="shared" si="1"/>
        <v>0</v>
      </c>
      <c r="R15" s="35" t="e">
        <f t="shared" si="2"/>
        <v>#DIV/0!</v>
      </c>
      <c r="S15" s="32"/>
      <c r="T15" s="33"/>
    </row>
    <row r="16" spans="2:20" ht="12.75" x14ac:dyDescent="0.2">
      <c r="B16" s="42" t="s">
        <v>54</v>
      </c>
      <c r="C16" s="43"/>
      <c r="D16" s="42">
        <v>36</v>
      </c>
      <c r="E16" s="42">
        <v>60000</v>
      </c>
      <c r="F16" s="42">
        <v>200</v>
      </c>
      <c r="G16" s="44">
        <v>305</v>
      </c>
      <c r="H16" s="40"/>
      <c r="I16" s="46"/>
      <c r="J16" s="40"/>
      <c r="K16" s="11">
        <f t="shared" si="3"/>
        <v>0</v>
      </c>
      <c r="L16" s="39"/>
      <c r="M16" s="39"/>
      <c r="N16" s="40"/>
      <c r="O16" s="40"/>
      <c r="P16" s="11">
        <f t="shared" si="0"/>
        <v>0</v>
      </c>
      <c r="Q16" s="11">
        <f t="shared" si="1"/>
        <v>0</v>
      </c>
      <c r="R16" s="35" t="e">
        <f t="shared" si="2"/>
        <v>#DIV/0!</v>
      </c>
      <c r="S16" s="32"/>
      <c r="T16" s="33"/>
    </row>
    <row r="17" spans="2:20" ht="12.75" x14ac:dyDescent="0.2">
      <c r="B17" s="42" t="s">
        <v>55</v>
      </c>
      <c r="C17" s="43"/>
      <c r="D17" s="42">
        <v>36</v>
      </c>
      <c r="E17" s="42">
        <v>90000</v>
      </c>
      <c r="F17" s="42">
        <v>200</v>
      </c>
      <c r="G17" s="44">
        <v>365</v>
      </c>
      <c r="H17" s="40"/>
      <c r="I17" s="46"/>
      <c r="J17" s="40"/>
      <c r="K17" s="11">
        <f t="shared" si="3"/>
        <v>0</v>
      </c>
      <c r="L17" s="39"/>
      <c r="M17" s="39"/>
      <c r="N17" s="40"/>
      <c r="O17" s="40"/>
      <c r="P17" s="11">
        <f t="shared" si="0"/>
        <v>0</v>
      </c>
      <c r="Q17" s="11">
        <f t="shared" si="1"/>
        <v>0</v>
      </c>
      <c r="R17" s="35" t="e">
        <f t="shared" si="2"/>
        <v>#DIV/0!</v>
      </c>
      <c r="S17" s="32"/>
      <c r="T17" s="33"/>
    </row>
    <row r="18" spans="2:20" ht="12.75" x14ac:dyDescent="0.2">
      <c r="B18" s="42" t="s">
        <v>56</v>
      </c>
      <c r="C18" s="43"/>
      <c r="D18" s="42">
        <v>36</v>
      </c>
      <c r="E18" s="42">
        <v>120000</v>
      </c>
      <c r="F18" s="42">
        <v>150</v>
      </c>
      <c r="G18" s="44">
        <v>390</v>
      </c>
      <c r="H18" s="40"/>
      <c r="I18" s="46"/>
      <c r="J18" s="40"/>
      <c r="K18" s="11">
        <f t="shared" si="3"/>
        <v>0</v>
      </c>
      <c r="L18" s="39"/>
      <c r="M18" s="39"/>
      <c r="N18" s="40"/>
      <c r="O18" s="40"/>
      <c r="P18" s="11">
        <f t="shared" si="0"/>
        <v>0</v>
      </c>
      <c r="Q18" s="11">
        <f t="shared" si="1"/>
        <v>0</v>
      </c>
      <c r="R18" s="35" t="e">
        <f t="shared" si="2"/>
        <v>#DIV/0!</v>
      </c>
      <c r="S18" s="32"/>
      <c r="T18" s="33"/>
    </row>
    <row r="19" spans="2:20" ht="12.75" x14ac:dyDescent="0.2">
      <c r="B19" s="42" t="s">
        <v>57</v>
      </c>
      <c r="C19" s="43"/>
      <c r="D19" s="42">
        <v>48</v>
      </c>
      <c r="E19" s="42">
        <v>40000</v>
      </c>
      <c r="F19" s="42">
        <v>200</v>
      </c>
      <c r="G19" s="44">
        <v>270</v>
      </c>
      <c r="H19" s="40"/>
      <c r="I19" s="46"/>
      <c r="J19" s="40"/>
      <c r="K19" s="11">
        <f t="shared" si="3"/>
        <v>0</v>
      </c>
      <c r="L19" s="39"/>
      <c r="M19" s="39"/>
      <c r="N19" s="40"/>
      <c r="O19" s="40"/>
      <c r="P19" s="11">
        <f t="shared" si="0"/>
        <v>0</v>
      </c>
      <c r="Q19" s="11">
        <f t="shared" si="1"/>
        <v>0</v>
      </c>
      <c r="R19" s="35" t="e">
        <f t="shared" si="2"/>
        <v>#DIV/0!</v>
      </c>
      <c r="S19" s="32"/>
      <c r="T19" s="33"/>
    </row>
    <row r="20" spans="2:20" ht="12.75" x14ac:dyDescent="0.2">
      <c r="B20" s="42" t="s">
        <v>58</v>
      </c>
      <c r="C20" s="43"/>
      <c r="D20" s="42">
        <v>48</v>
      </c>
      <c r="E20" s="42">
        <v>60000</v>
      </c>
      <c r="F20" s="42">
        <v>250</v>
      </c>
      <c r="G20" s="44">
        <v>285</v>
      </c>
      <c r="H20" s="40"/>
      <c r="I20" s="46"/>
      <c r="J20" s="40"/>
      <c r="K20" s="11">
        <f t="shared" si="3"/>
        <v>0</v>
      </c>
      <c r="L20" s="39"/>
      <c r="M20" s="39"/>
      <c r="N20" s="40"/>
      <c r="O20" s="40"/>
      <c r="P20" s="11">
        <f t="shared" si="0"/>
        <v>0</v>
      </c>
      <c r="Q20" s="11">
        <f t="shared" si="1"/>
        <v>0</v>
      </c>
      <c r="R20" s="35" t="e">
        <f t="shared" si="2"/>
        <v>#DIV/0!</v>
      </c>
      <c r="S20" s="32"/>
      <c r="T20" s="33"/>
    </row>
    <row r="21" spans="2:20" ht="12.75" x14ac:dyDescent="0.2">
      <c r="B21" s="42" t="s">
        <v>59</v>
      </c>
      <c r="C21" s="43"/>
      <c r="D21" s="42">
        <v>48</v>
      </c>
      <c r="E21" s="42">
        <v>80000</v>
      </c>
      <c r="F21" s="42">
        <v>175</v>
      </c>
      <c r="G21" s="44">
        <v>295</v>
      </c>
      <c r="H21" s="40"/>
      <c r="I21" s="46"/>
      <c r="J21" s="40"/>
      <c r="K21" s="11">
        <f t="shared" si="3"/>
        <v>0</v>
      </c>
      <c r="L21" s="39"/>
      <c r="M21" s="39"/>
      <c r="N21" s="40"/>
      <c r="O21" s="40"/>
      <c r="P21" s="11">
        <f t="shared" si="0"/>
        <v>0</v>
      </c>
      <c r="Q21" s="11">
        <f t="shared" si="1"/>
        <v>0</v>
      </c>
      <c r="R21" s="35" t="e">
        <f t="shared" si="2"/>
        <v>#DIV/0!</v>
      </c>
      <c r="S21" s="32"/>
      <c r="T21" s="33"/>
    </row>
    <row r="22" spans="2:20" ht="12.75" x14ac:dyDescent="0.2">
      <c r="B22" s="42" t="s">
        <v>60</v>
      </c>
      <c r="C22" s="43"/>
      <c r="D22" s="42">
        <v>48</v>
      </c>
      <c r="E22" s="42">
        <v>100000</v>
      </c>
      <c r="F22" s="42">
        <v>100</v>
      </c>
      <c r="G22" s="44">
        <v>315</v>
      </c>
      <c r="H22" s="40"/>
      <c r="I22" s="46"/>
      <c r="J22" s="40"/>
      <c r="K22" s="11">
        <f t="shared" si="3"/>
        <v>0</v>
      </c>
      <c r="L22" s="39"/>
      <c r="M22" s="39"/>
      <c r="N22" s="40"/>
      <c r="O22" s="40"/>
      <c r="P22" s="11">
        <f t="shared" si="0"/>
        <v>0</v>
      </c>
      <c r="Q22" s="11">
        <f t="shared" si="1"/>
        <v>0</v>
      </c>
      <c r="R22" s="35" t="e">
        <f t="shared" si="2"/>
        <v>#DIV/0!</v>
      </c>
      <c r="S22" s="32"/>
      <c r="T22" s="33"/>
    </row>
    <row r="23" spans="2:20" ht="12.75" x14ac:dyDescent="0.2">
      <c r="B23" s="42" t="s">
        <v>61</v>
      </c>
      <c r="C23" s="43"/>
      <c r="D23" s="42">
        <v>48</v>
      </c>
      <c r="E23" s="42">
        <v>120000</v>
      </c>
      <c r="F23" s="42">
        <v>250</v>
      </c>
      <c r="G23" s="44">
        <v>350</v>
      </c>
      <c r="H23" s="40"/>
      <c r="I23" s="46"/>
      <c r="J23" s="40"/>
      <c r="K23" s="11">
        <f t="shared" si="3"/>
        <v>0</v>
      </c>
      <c r="L23" s="39"/>
      <c r="M23" s="39"/>
      <c r="N23" s="40"/>
      <c r="O23" s="40"/>
      <c r="P23" s="11">
        <f t="shared" si="0"/>
        <v>0</v>
      </c>
      <c r="Q23" s="11">
        <f t="shared" si="1"/>
        <v>0</v>
      </c>
      <c r="R23" s="35" t="e">
        <f t="shared" si="2"/>
        <v>#DIV/0!</v>
      </c>
      <c r="S23" s="32"/>
      <c r="T23" s="33"/>
    </row>
    <row r="24" spans="2:20" ht="12.75" x14ac:dyDescent="0.2">
      <c r="B24" s="42" t="s">
        <v>62</v>
      </c>
      <c r="C24" s="43"/>
      <c r="D24" s="42">
        <v>60</v>
      </c>
      <c r="E24" s="42">
        <v>50000</v>
      </c>
      <c r="F24" s="42">
        <v>250</v>
      </c>
      <c r="G24" s="44">
        <v>270</v>
      </c>
      <c r="H24" s="40"/>
      <c r="I24" s="46"/>
      <c r="J24" s="40"/>
      <c r="K24" s="11">
        <f t="shared" si="3"/>
        <v>0</v>
      </c>
      <c r="L24" s="39"/>
      <c r="M24" s="39"/>
      <c r="N24" s="40"/>
      <c r="O24" s="40"/>
      <c r="P24" s="11">
        <f t="shared" si="0"/>
        <v>0</v>
      </c>
      <c r="Q24" s="11">
        <f t="shared" si="1"/>
        <v>0</v>
      </c>
      <c r="R24" s="35" t="e">
        <f t="shared" si="2"/>
        <v>#DIV/0!</v>
      </c>
      <c r="S24" s="32"/>
      <c r="T24" s="33"/>
    </row>
    <row r="25" spans="2:20" ht="12.75" x14ac:dyDescent="0.2">
      <c r="B25" s="42" t="s">
        <v>63</v>
      </c>
      <c r="C25" s="43"/>
      <c r="D25" s="42">
        <v>60</v>
      </c>
      <c r="E25" s="42">
        <v>75000</v>
      </c>
      <c r="F25" s="42">
        <v>185</v>
      </c>
      <c r="G25" s="44">
        <v>280</v>
      </c>
      <c r="H25" s="40"/>
      <c r="I25" s="46"/>
      <c r="J25" s="40"/>
      <c r="K25" s="11">
        <f t="shared" si="3"/>
        <v>0</v>
      </c>
      <c r="L25" s="39"/>
      <c r="M25" s="39"/>
      <c r="N25" s="40"/>
      <c r="O25" s="40"/>
      <c r="P25" s="11">
        <f t="shared" si="0"/>
        <v>0</v>
      </c>
      <c r="Q25" s="11">
        <f t="shared" si="1"/>
        <v>0</v>
      </c>
      <c r="R25" s="35" t="e">
        <f t="shared" si="2"/>
        <v>#DIV/0!</v>
      </c>
      <c r="S25" s="32"/>
      <c r="T25" s="33"/>
    </row>
    <row r="26" spans="2:20" ht="12.75" x14ac:dyDescent="0.2">
      <c r="B26" s="42" t="s">
        <v>64</v>
      </c>
      <c r="C26" s="43"/>
      <c r="D26" s="42">
        <v>60</v>
      </c>
      <c r="E26" s="42">
        <v>100000</v>
      </c>
      <c r="F26" s="42">
        <v>200</v>
      </c>
      <c r="G26" s="44">
        <v>305</v>
      </c>
      <c r="H26" s="40"/>
      <c r="I26" s="46"/>
      <c r="J26" s="40"/>
      <c r="K26" s="11">
        <f t="shared" si="3"/>
        <v>0</v>
      </c>
      <c r="L26" s="39"/>
      <c r="M26" s="39"/>
      <c r="N26" s="40"/>
      <c r="O26" s="40"/>
      <c r="P26" s="11">
        <f t="shared" si="0"/>
        <v>0</v>
      </c>
      <c r="Q26" s="11">
        <f t="shared" si="1"/>
        <v>0</v>
      </c>
      <c r="R26" s="35" t="e">
        <f t="shared" si="2"/>
        <v>#DIV/0!</v>
      </c>
      <c r="S26" s="32"/>
      <c r="T26" s="33"/>
    </row>
    <row r="27" spans="2:20" ht="12.75" x14ac:dyDescent="0.2">
      <c r="B27" s="42" t="s">
        <v>65</v>
      </c>
      <c r="C27" s="43"/>
      <c r="D27" s="42">
        <v>60</v>
      </c>
      <c r="E27" s="42">
        <v>125000</v>
      </c>
      <c r="F27" s="42">
        <v>50</v>
      </c>
      <c r="G27" s="44">
        <v>315</v>
      </c>
      <c r="H27" s="40"/>
      <c r="I27" s="46"/>
      <c r="J27" s="40"/>
      <c r="K27" s="11">
        <f t="shared" si="3"/>
        <v>0</v>
      </c>
      <c r="L27" s="39"/>
      <c r="M27" s="39"/>
      <c r="N27" s="40"/>
      <c r="O27" s="40"/>
      <c r="P27" s="11">
        <f t="shared" si="0"/>
        <v>0</v>
      </c>
      <c r="Q27" s="11">
        <f t="shared" si="1"/>
        <v>0</v>
      </c>
      <c r="R27" s="35" t="e">
        <f t="shared" si="2"/>
        <v>#DIV/0!</v>
      </c>
      <c r="S27" s="32"/>
      <c r="T27" s="33"/>
    </row>
    <row r="28" spans="2:20" ht="12.75" x14ac:dyDescent="0.2">
      <c r="B28" s="42" t="s">
        <v>66</v>
      </c>
      <c r="C28" s="43"/>
      <c r="D28" s="42">
        <v>36</v>
      </c>
      <c r="E28" s="42">
        <v>60000</v>
      </c>
      <c r="F28" s="42">
        <v>50</v>
      </c>
      <c r="G28" s="44">
        <v>315</v>
      </c>
      <c r="H28" s="40"/>
      <c r="I28" s="46"/>
      <c r="J28" s="40"/>
      <c r="K28" s="11">
        <f t="shared" si="3"/>
        <v>0</v>
      </c>
      <c r="L28" s="39"/>
      <c r="M28" s="39"/>
      <c r="N28" s="40"/>
      <c r="O28" s="40"/>
      <c r="P28" s="11">
        <f t="shared" si="0"/>
        <v>0</v>
      </c>
      <c r="Q28" s="11">
        <f t="shared" si="1"/>
        <v>0</v>
      </c>
      <c r="R28" s="35" t="e">
        <f t="shared" si="2"/>
        <v>#DIV/0!</v>
      </c>
      <c r="S28" s="32"/>
      <c r="T28" s="33"/>
    </row>
    <row r="29" spans="2:20" ht="12.75" x14ac:dyDescent="0.2">
      <c r="B29" s="42" t="s">
        <v>67</v>
      </c>
      <c r="C29" s="43"/>
      <c r="D29" s="42">
        <v>36</v>
      </c>
      <c r="E29" s="42">
        <v>90000</v>
      </c>
      <c r="F29" s="42">
        <v>100</v>
      </c>
      <c r="G29" s="44">
        <v>340</v>
      </c>
      <c r="H29" s="40"/>
      <c r="I29" s="46"/>
      <c r="J29" s="40"/>
      <c r="K29" s="11">
        <f t="shared" si="3"/>
        <v>0</v>
      </c>
      <c r="L29" s="39"/>
      <c r="M29" s="39"/>
      <c r="N29" s="40"/>
      <c r="O29" s="40"/>
      <c r="P29" s="11">
        <f t="shared" si="0"/>
        <v>0</v>
      </c>
      <c r="Q29" s="11">
        <f t="shared" si="1"/>
        <v>0</v>
      </c>
      <c r="R29" s="35" t="e">
        <f t="shared" si="2"/>
        <v>#DIV/0!</v>
      </c>
      <c r="S29" s="32"/>
      <c r="T29" s="33"/>
    </row>
    <row r="30" spans="2:20" ht="12.75" x14ac:dyDescent="0.2">
      <c r="B30" s="42" t="s">
        <v>68</v>
      </c>
      <c r="C30" s="43"/>
      <c r="D30" s="42">
        <v>36</v>
      </c>
      <c r="E30" s="42">
        <v>120000</v>
      </c>
      <c r="F30" s="42">
        <v>200</v>
      </c>
      <c r="G30" s="44">
        <v>410</v>
      </c>
      <c r="H30" s="40"/>
      <c r="I30" s="46"/>
      <c r="J30" s="40"/>
      <c r="K30" s="11">
        <f t="shared" si="3"/>
        <v>0</v>
      </c>
      <c r="L30" s="39"/>
      <c r="M30" s="39"/>
      <c r="N30" s="40"/>
      <c r="O30" s="40"/>
      <c r="P30" s="11">
        <f t="shared" si="0"/>
        <v>0</v>
      </c>
      <c r="Q30" s="11">
        <f t="shared" si="1"/>
        <v>0</v>
      </c>
      <c r="R30" s="35" t="e">
        <f t="shared" si="2"/>
        <v>#DIV/0!</v>
      </c>
      <c r="S30" s="32"/>
      <c r="T30" s="33"/>
    </row>
    <row r="31" spans="2:20" ht="12.75" x14ac:dyDescent="0.2">
      <c r="B31" s="42" t="s">
        <v>69</v>
      </c>
      <c r="C31" s="43"/>
      <c r="D31" s="42">
        <v>48</v>
      </c>
      <c r="E31" s="42">
        <v>40000</v>
      </c>
      <c r="F31" s="42">
        <v>50</v>
      </c>
      <c r="G31" s="44">
        <v>285</v>
      </c>
      <c r="H31" s="40"/>
      <c r="I31" s="46"/>
      <c r="J31" s="40"/>
      <c r="K31" s="11">
        <f t="shared" si="3"/>
        <v>0</v>
      </c>
      <c r="L31" s="39"/>
      <c r="M31" s="39"/>
      <c r="N31" s="40"/>
      <c r="O31" s="40"/>
      <c r="P31" s="11">
        <f t="shared" si="0"/>
        <v>0</v>
      </c>
      <c r="Q31" s="11">
        <f t="shared" si="1"/>
        <v>0</v>
      </c>
      <c r="R31" s="35" t="e">
        <f t="shared" si="2"/>
        <v>#DIV/0!</v>
      </c>
      <c r="S31" s="32"/>
      <c r="T31" s="33"/>
    </row>
    <row r="32" spans="2:20" ht="12.75" x14ac:dyDescent="0.2">
      <c r="B32" s="42" t="s">
        <v>70</v>
      </c>
      <c r="C32" s="43"/>
      <c r="D32" s="42">
        <v>48</v>
      </c>
      <c r="E32" s="42">
        <v>60000</v>
      </c>
      <c r="F32" s="42">
        <v>100</v>
      </c>
      <c r="G32" s="44">
        <v>310</v>
      </c>
      <c r="H32" s="40"/>
      <c r="I32" s="46"/>
      <c r="J32" s="40"/>
      <c r="K32" s="11">
        <f t="shared" si="3"/>
        <v>0</v>
      </c>
      <c r="L32" s="39"/>
      <c r="M32" s="39"/>
      <c r="N32" s="40"/>
      <c r="O32" s="40"/>
      <c r="P32" s="11">
        <f t="shared" si="0"/>
        <v>0</v>
      </c>
      <c r="Q32" s="11">
        <f t="shared" si="1"/>
        <v>0</v>
      </c>
      <c r="R32" s="35" t="e">
        <f t="shared" si="2"/>
        <v>#DIV/0!</v>
      </c>
      <c r="S32" s="32"/>
      <c r="T32" s="33"/>
    </row>
    <row r="33" spans="2:21" ht="12.75" x14ac:dyDescent="0.2">
      <c r="B33" s="42" t="s">
        <v>71</v>
      </c>
      <c r="C33" s="43"/>
      <c r="D33" s="42">
        <v>48</v>
      </c>
      <c r="E33" s="42">
        <v>80000</v>
      </c>
      <c r="F33" s="42">
        <v>250</v>
      </c>
      <c r="G33" s="44">
        <v>325</v>
      </c>
      <c r="H33" s="40"/>
      <c r="I33" s="46"/>
      <c r="J33" s="40"/>
      <c r="K33" s="11">
        <f t="shared" si="3"/>
        <v>0</v>
      </c>
      <c r="L33" s="39"/>
      <c r="M33" s="39"/>
      <c r="N33" s="40"/>
      <c r="O33" s="40"/>
      <c r="P33" s="11">
        <f t="shared" si="0"/>
        <v>0</v>
      </c>
      <c r="Q33" s="11">
        <f t="shared" si="1"/>
        <v>0</v>
      </c>
      <c r="R33" s="35" t="e">
        <f t="shared" si="2"/>
        <v>#DIV/0!</v>
      </c>
      <c r="S33" s="32"/>
      <c r="T33" s="33"/>
    </row>
    <row r="34" spans="2:21" ht="12.75" x14ac:dyDescent="0.2">
      <c r="B34" s="42" t="s">
        <v>72</v>
      </c>
      <c r="C34" s="43"/>
      <c r="D34" s="42">
        <v>48</v>
      </c>
      <c r="E34" s="42">
        <v>100000</v>
      </c>
      <c r="F34" s="42">
        <v>75</v>
      </c>
      <c r="G34" s="44">
        <v>340</v>
      </c>
      <c r="H34" s="40"/>
      <c r="I34" s="46"/>
      <c r="J34" s="40"/>
      <c r="K34" s="11">
        <f t="shared" si="3"/>
        <v>0</v>
      </c>
      <c r="L34" s="39"/>
      <c r="M34" s="39"/>
      <c r="N34" s="40"/>
      <c r="O34" s="40"/>
      <c r="P34" s="11">
        <f t="shared" si="0"/>
        <v>0</v>
      </c>
      <c r="Q34" s="11">
        <f t="shared" si="1"/>
        <v>0</v>
      </c>
      <c r="R34" s="35" t="e">
        <f t="shared" si="2"/>
        <v>#DIV/0!</v>
      </c>
      <c r="S34" s="32"/>
      <c r="T34" s="33"/>
    </row>
    <row r="35" spans="2:21" ht="12.75" x14ac:dyDescent="0.2">
      <c r="B35" s="42" t="s">
        <v>73</v>
      </c>
      <c r="C35" s="43"/>
      <c r="D35" s="42">
        <v>48</v>
      </c>
      <c r="E35" s="42">
        <v>120000</v>
      </c>
      <c r="F35" s="42">
        <v>150</v>
      </c>
      <c r="G35" s="44">
        <v>360</v>
      </c>
      <c r="H35" s="40"/>
      <c r="I35" s="46"/>
      <c r="J35" s="40"/>
      <c r="K35" s="11">
        <f t="shared" si="3"/>
        <v>0</v>
      </c>
      <c r="L35" s="39"/>
      <c r="M35" s="39"/>
      <c r="N35" s="40"/>
      <c r="O35" s="40"/>
      <c r="P35" s="11">
        <f t="shared" si="0"/>
        <v>0</v>
      </c>
      <c r="Q35" s="11">
        <f t="shared" si="1"/>
        <v>0</v>
      </c>
      <c r="R35" s="35" t="e">
        <f t="shared" si="2"/>
        <v>#DIV/0!</v>
      </c>
      <c r="S35" s="32"/>
      <c r="T35" s="33"/>
    </row>
    <row r="36" spans="2:21" ht="12.75" x14ac:dyDescent="0.2">
      <c r="B36" s="42" t="s">
        <v>74</v>
      </c>
      <c r="C36" s="43"/>
      <c r="D36" s="42">
        <v>60</v>
      </c>
      <c r="E36" s="42">
        <v>50000</v>
      </c>
      <c r="F36" s="42">
        <v>50</v>
      </c>
      <c r="G36" s="44">
        <v>285</v>
      </c>
      <c r="H36" s="40"/>
      <c r="I36" s="46"/>
      <c r="J36" s="40"/>
      <c r="K36" s="11">
        <f t="shared" si="3"/>
        <v>0</v>
      </c>
      <c r="L36" s="39"/>
      <c r="M36" s="39"/>
      <c r="N36" s="40"/>
      <c r="O36" s="40"/>
      <c r="P36" s="11">
        <f t="shared" si="0"/>
        <v>0</v>
      </c>
      <c r="Q36" s="11">
        <f t="shared" si="1"/>
        <v>0</v>
      </c>
      <c r="R36" s="35" t="e">
        <f t="shared" si="2"/>
        <v>#DIV/0!</v>
      </c>
      <c r="S36" s="32"/>
      <c r="T36" s="33"/>
    </row>
    <row r="37" spans="2:21" ht="12.75" x14ac:dyDescent="0.2">
      <c r="B37" s="42" t="s">
        <v>75</v>
      </c>
      <c r="C37" s="43"/>
      <c r="D37" s="42">
        <v>60</v>
      </c>
      <c r="E37" s="42">
        <v>75000</v>
      </c>
      <c r="F37" s="42">
        <v>50</v>
      </c>
      <c r="G37" s="44">
        <v>300</v>
      </c>
      <c r="H37" s="40"/>
      <c r="I37" s="46"/>
      <c r="J37" s="40"/>
      <c r="K37" s="11">
        <f t="shared" si="3"/>
        <v>0</v>
      </c>
      <c r="L37" s="39"/>
      <c r="M37" s="39"/>
      <c r="N37" s="40"/>
      <c r="O37" s="40"/>
      <c r="P37" s="11">
        <f t="shared" si="0"/>
        <v>0</v>
      </c>
      <c r="Q37" s="11">
        <f t="shared" si="1"/>
        <v>0</v>
      </c>
      <c r="R37" s="35" t="e">
        <f t="shared" si="2"/>
        <v>#DIV/0!</v>
      </c>
      <c r="S37" s="32"/>
      <c r="T37" s="33"/>
    </row>
    <row r="38" spans="2:21" ht="12.75" x14ac:dyDescent="0.2">
      <c r="B38" s="42" t="s">
        <v>76</v>
      </c>
      <c r="C38" s="43"/>
      <c r="D38" s="42">
        <v>60</v>
      </c>
      <c r="E38" s="42">
        <v>100000</v>
      </c>
      <c r="F38" s="42">
        <v>75</v>
      </c>
      <c r="G38" s="44">
        <v>310</v>
      </c>
      <c r="H38" s="40"/>
      <c r="I38" s="46"/>
      <c r="J38" s="40"/>
      <c r="K38" s="11">
        <f t="shared" si="3"/>
        <v>0</v>
      </c>
      <c r="L38" s="39"/>
      <c r="M38" s="39"/>
      <c r="N38" s="40"/>
      <c r="O38" s="40"/>
      <c r="P38" s="11">
        <f t="shared" si="0"/>
        <v>0</v>
      </c>
      <c r="Q38" s="11">
        <f t="shared" si="1"/>
        <v>0</v>
      </c>
      <c r="R38" s="35" t="e">
        <f t="shared" si="2"/>
        <v>#DIV/0!</v>
      </c>
      <c r="S38" s="32"/>
      <c r="T38" s="33"/>
    </row>
    <row r="39" spans="2:21" ht="12.75" x14ac:dyDescent="0.2">
      <c r="B39" s="42" t="s">
        <v>77</v>
      </c>
      <c r="C39" s="43"/>
      <c r="D39" s="42">
        <v>60</v>
      </c>
      <c r="E39" s="42">
        <v>125000</v>
      </c>
      <c r="F39" s="42">
        <v>70</v>
      </c>
      <c r="G39" s="44">
        <v>330</v>
      </c>
      <c r="H39" s="40"/>
      <c r="I39" s="46"/>
      <c r="J39" s="40"/>
      <c r="K39" s="11">
        <f t="shared" si="3"/>
        <v>0</v>
      </c>
      <c r="L39" s="39"/>
      <c r="M39" s="39"/>
      <c r="N39" s="40"/>
      <c r="O39" s="40"/>
      <c r="P39" s="11">
        <f t="shared" si="0"/>
        <v>0</v>
      </c>
      <c r="Q39" s="11">
        <f t="shared" si="1"/>
        <v>0</v>
      </c>
      <c r="R39" s="35" t="e">
        <f t="shared" si="2"/>
        <v>#DIV/0!</v>
      </c>
      <c r="S39" s="32"/>
      <c r="T39" s="33"/>
    </row>
    <row r="40" spans="2:21" ht="12.75" x14ac:dyDescent="0.2">
      <c r="B40" s="42" t="s">
        <v>78</v>
      </c>
      <c r="C40" s="43"/>
      <c r="D40" s="42">
        <v>36</v>
      </c>
      <c r="E40" s="42">
        <v>30000</v>
      </c>
      <c r="F40" s="42">
        <v>25</v>
      </c>
      <c r="G40" s="44">
        <v>440</v>
      </c>
      <c r="H40" s="40"/>
      <c r="I40" s="46"/>
      <c r="J40" s="40"/>
      <c r="K40" s="11">
        <f t="shared" si="3"/>
        <v>0</v>
      </c>
      <c r="L40" s="39"/>
      <c r="M40" s="39"/>
      <c r="N40" s="40"/>
      <c r="O40" s="40"/>
      <c r="P40" s="11">
        <f t="shared" si="0"/>
        <v>0</v>
      </c>
      <c r="Q40" s="11">
        <f t="shared" si="1"/>
        <v>0</v>
      </c>
      <c r="R40" s="35" t="e">
        <f t="shared" si="2"/>
        <v>#DIV/0!</v>
      </c>
      <c r="S40" s="32"/>
      <c r="T40" s="33"/>
    </row>
    <row r="41" spans="2:21" ht="12.75" x14ac:dyDescent="0.2">
      <c r="B41" s="42" t="s">
        <v>79</v>
      </c>
      <c r="C41" s="43"/>
      <c r="D41" s="42">
        <v>36</v>
      </c>
      <c r="E41" s="42">
        <v>45000</v>
      </c>
      <c r="F41" s="42">
        <v>25</v>
      </c>
      <c r="G41" s="44">
        <v>465</v>
      </c>
      <c r="H41" s="40"/>
      <c r="I41" s="46"/>
      <c r="J41" s="40"/>
      <c r="K41" s="11">
        <f t="shared" si="3"/>
        <v>0</v>
      </c>
      <c r="L41" s="39"/>
      <c r="M41" s="39"/>
      <c r="N41" s="40"/>
      <c r="O41" s="40"/>
      <c r="P41" s="11">
        <f t="shared" si="0"/>
        <v>0</v>
      </c>
      <c r="Q41" s="11">
        <f t="shared" si="1"/>
        <v>0</v>
      </c>
      <c r="R41" s="35" t="e">
        <f t="shared" si="2"/>
        <v>#DIV/0!</v>
      </c>
      <c r="S41" s="32"/>
      <c r="T41" s="33"/>
    </row>
    <row r="42" spans="2:21" ht="12.75" x14ac:dyDescent="0.2">
      <c r="B42" s="42" t="s">
        <v>80</v>
      </c>
      <c r="C42" s="43"/>
      <c r="D42" s="42">
        <v>48</v>
      </c>
      <c r="E42" s="42">
        <v>40000</v>
      </c>
      <c r="F42" s="42">
        <v>50</v>
      </c>
      <c r="G42" s="44">
        <v>395</v>
      </c>
      <c r="H42" s="40"/>
      <c r="I42" s="46"/>
      <c r="J42" s="40"/>
      <c r="K42" s="11">
        <f t="shared" si="3"/>
        <v>0</v>
      </c>
      <c r="L42" s="39"/>
      <c r="M42" s="39"/>
      <c r="N42" s="40"/>
      <c r="O42" s="40"/>
      <c r="P42" s="11">
        <f t="shared" si="0"/>
        <v>0</v>
      </c>
      <c r="Q42" s="11">
        <f t="shared" si="1"/>
        <v>0</v>
      </c>
      <c r="R42" s="35" t="e">
        <f t="shared" si="2"/>
        <v>#DIV/0!</v>
      </c>
      <c r="S42" s="32"/>
      <c r="T42" s="33"/>
    </row>
    <row r="43" spans="2:21" ht="12.75" x14ac:dyDescent="0.2">
      <c r="B43" s="42" t="s">
        <v>81</v>
      </c>
      <c r="C43" s="43"/>
      <c r="D43" s="42">
        <v>48</v>
      </c>
      <c r="E43" s="42">
        <v>60000</v>
      </c>
      <c r="F43" s="42">
        <v>25</v>
      </c>
      <c r="G43" s="44">
        <v>420</v>
      </c>
      <c r="H43" s="40"/>
      <c r="I43" s="46"/>
      <c r="J43" s="40"/>
      <c r="K43" s="11">
        <f t="shared" si="3"/>
        <v>0</v>
      </c>
      <c r="L43" s="39"/>
      <c r="M43" s="39"/>
      <c r="N43" s="40"/>
      <c r="O43" s="40"/>
      <c r="P43" s="11">
        <f t="shared" si="0"/>
        <v>0</v>
      </c>
      <c r="Q43" s="11">
        <f t="shared" si="1"/>
        <v>0</v>
      </c>
      <c r="R43" s="35" t="e">
        <f t="shared" si="2"/>
        <v>#DIV/0!</v>
      </c>
      <c r="S43" s="32"/>
      <c r="T43" s="33"/>
    </row>
    <row r="44" spans="2:21" ht="12.75" x14ac:dyDescent="0.2">
      <c r="B44" s="42" t="s">
        <v>82</v>
      </c>
      <c r="C44" s="43"/>
      <c r="D44" s="42">
        <v>60</v>
      </c>
      <c r="E44" s="42">
        <v>50000</v>
      </c>
      <c r="F44" s="42">
        <v>25</v>
      </c>
      <c r="G44" s="44">
        <v>385</v>
      </c>
      <c r="H44" s="40"/>
      <c r="I44" s="46"/>
      <c r="J44" s="40"/>
      <c r="K44" s="11">
        <f t="shared" si="3"/>
        <v>0</v>
      </c>
      <c r="L44" s="39"/>
      <c r="M44" s="39"/>
      <c r="N44" s="40"/>
      <c r="O44" s="40"/>
      <c r="P44" s="11">
        <f t="shared" si="0"/>
        <v>0</v>
      </c>
      <c r="Q44" s="11">
        <f t="shared" si="1"/>
        <v>0</v>
      </c>
      <c r="R44" s="35" t="e">
        <f t="shared" si="2"/>
        <v>#DIV/0!</v>
      </c>
      <c r="S44" s="32"/>
      <c r="T44" s="33"/>
    </row>
    <row r="45" spans="2:21" ht="12.75" x14ac:dyDescent="0.2">
      <c r="B45" s="42" t="s">
        <v>83</v>
      </c>
      <c r="C45" s="43"/>
      <c r="D45" s="42">
        <v>60</v>
      </c>
      <c r="E45" s="42">
        <v>75000</v>
      </c>
      <c r="F45" s="42">
        <v>25</v>
      </c>
      <c r="G45" s="44">
        <v>405</v>
      </c>
      <c r="H45" s="40"/>
      <c r="I45" s="46"/>
      <c r="J45" s="40"/>
      <c r="K45" s="11">
        <f t="shared" si="3"/>
        <v>0</v>
      </c>
      <c r="L45" s="39"/>
      <c r="M45" s="39"/>
      <c r="N45" s="40"/>
      <c r="O45" s="40"/>
      <c r="P45" s="11">
        <f t="shared" si="0"/>
        <v>0</v>
      </c>
      <c r="Q45" s="11">
        <f t="shared" si="1"/>
        <v>0</v>
      </c>
      <c r="R45" s="35" t="e">
        <f t="shared" si="2"/>
        <v>#DIV/0!</v>
      </c>
      <c r="S45" s="32"/>
      <c r="T45" s="33"/>
    </row>
    <row r="46" spans="2:21" ht="12.75" x14ac:dyDescent="0.25">
      <c r="B46" s="12" t="s">
        <v>2</v>
      </c>
      <c r="C46" s="12"/>
      <c r="D46" s="12"/>
      <c r="E46" s="12"/>
      <c r="F46" s="12"/>
      <c r="G46" s="13">
        <f>+SUMPRODUCT(D4:D45,F4:F45,G4:G45)</f>
        <v>81895500</v>
      </c>
      <c r="H46" s="13">
        <f>+SUMPRODUCT(H4:H45,D4:D45,F4:F45)</f>
        <v>0</v>
      </c>
      <c r="I46" s="13"/>
      <c r="J46" s="13"/>
      <c r="K46" s="13"/>
      <c r="L46" s="13"/>
      <c r="M46" s="13"/>
      <c r="N46" s="13"/>
      <c r="O46" s="13"/>
      <c r="P46" s="14">
        <f>SUM(P4:P45)</f>
        <v>0</v>
      </c>
      <c r="Q46" s="15">
        <f>SUM(Q4:Q45)</f>
        <v>0</v>
      </c>
      <c r="R46" s="16" t="e">
        <f>Q46/$F$65</f>
        <v>#DIV/0!</v>
      </c>
      <c r="S46" s="75"/>
      <c r="T46" s="75"/>
      <c r="U46" s="8"/>
    </row>
    <row r="47" spans="2:21" x14ac:dyDescent="0.25">
      <c r="U47" s="8"/>
    </row>
    <row r="48" spans="2:21" x14ac:dyDescent="0.25">
      <c r="H48" s="36"/>
      <c r="U48" s="8"/>
    </row>
    <row r="51" spans="2:25" ht="22.7" customHeight="1" x14ac:dyDescent="0.25">
      <c r="B51" s="70" t="s">
        <v>15</v>
      </c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</row>
    <row r="52" spans="2:25" ht="25.5" x14ac:dyDescent="0.25">
      <c r="B52" s="9" t="s">
        <v>6</v>
      </c>
      <c r="C52" s="31"/>
      <c r="D52" s="31"/>
      <c r="E52" s="9"/>
      <c r="F52" s="9" t="s">
        <v>1</v>
      </c>
      <c r="G52" s="9" t="s">
        <v>4</v>
      </c>
      <c r="H52" s="72" t="s">
        <v>7</v>
      </c>
      <c r="I52" s="73"/>
      <c r="J52" s="73"/>
      <c r="K52" s="73"/>
      <c r="L52" s="73"/>
      <c r="M52" s="73"/>
      <c r="N52" s="73"/>
      <c r="O52" s="73"/>
      <c r="P52" s="74"/>
      <c r="Q52" s="61"/>
      <c r="R52" s="62"/>
      <c r="S52" s="62"/>
      <c r="T52" s="62"/>
      <c r="U52" s="62"/>
      <c r="V52" s="62"/>
      <c r="W52" s="62"/>
      <c r="X52" s="62"/>
      <c r="Y52" s="62"/>
    </row>
    <row r="53" spans="2:25" ht="12.75" x14ac:dyDescent="0.25">
      <c r="B53" s="7" t="s">
        <v>5</v>
      </c>
      <c r="C53" s="27"/>
      <c r="D53" s="27"/>
      <c r="E53" s="7"/>
      <c r="F53" s="10"/>
      <c r="G53" s="17" t="e">
        <f t="shared" ref="G53:G60" si="4">F53/$F$65</f>
        <v>#DIV/0!</v>
      </c>
      <c r="H53" s="28"/>
      <c r="I53" s="29"/>
      <c r="J53" s="29"/>
      <c r="K53" s="29"/>
      <c r="L53" s="29"/>
      <c r="M53" s="29"/>
      <c r="N53" s="29"/>
      <c r="O53" s="29"/>
      <c r="P53" s="30"/>
    </row>
    <row r="54" spans="2:25" ht="25.5" x14ac:dyDescent="0.25">
      <c r="B54" s="27" t="s">
        <v>26</v>
      </c>
      <c r="C54" s="27"/>
      <c r="D54" s="27"/>
      <c r="E54" s="7"/>
      <c r="F54" s="10"/>
      <c r="G54" s="17" t="e">
        <f t="shared" si="4"/>
        <v>#DIV/0!</v>
      </c>
      <c r="H54" s="28"/>
      <c r="I54" s="29"/>
      <c r="J54" s="29"/>
      <c r="K54" s="29"/>
      <c r="L54" s="29"/>
      <c r="M54" s="29"/>
      <c r="N54" s="29"/>
      <c r="O54" s="29"/>
      <c r="P54" s="30"/>
    </row>
    <row r="55" spans="2:25" ht="25.5" x14ac:dyDescent="0.25">
      <c r="B55" s="27" t="s">
        <v>27</v>
      </c>
      <c r="C55" s="27"/>
      <c r="D55" s="27"/>
      <c r="E55" s="27"/>
      <c r="F55" s="10"/>
      <c r="G55" s="17" t="e">
        <f t="shared" si="4"/>
        <v>#DIV/0!</v>
      </c>
      <c r="H55" s="28"/>
      <c r="I55" s="29"/>
      <c r="J55" s="29"/>
      <c r="K55" s="29"/>
      <c r="L55" s="29"/>
      <c r="M55" s="29"/>
      <c r="N55" s="29"/>
      <c r="O55" s="29"/>
      <c r="P55" s="30"/>
    </row>
    <row r="56" spans="2:25" ht="25.5" x14ac:dyDescent="0.25">
      <c r="B56" s="27" t="s">
        <v>28</v>
      </c>
      <c r="C56" s="27"/>
      <c r="D56" s="27"/>
      <c r="E56" s="27"/>
      <c r="F56" s="10"/>
      <c r="G56" s="17" t="e">
        <f t="shared" si="4"/>
        <v>#DIV/0!</v>
      </c>
      <c r="H56" s="28"/>
      <c r="I56" s="29"/>
      <c r="J56" s="29"/>
      <c r="K56" s="29"/>
      <c r="L56" s="29"/>
      <c r="M56" s="29"/>
      <c r="N56" s="29"/>
      <c r="O56" s="29"/>
      <c r="P56" s="30"/>
    </row>
    <row r="57" spans="2:25" ht="12.75" x14ac:dyDescent="0.25">
      <c r="B57" s="27" t="s">
        <v>30</v>
      </c>
      <c r="C57" s="27"/>
      <c r="D57" s="27"/>
      <c r="E57" s="27"/>
      <c r="F57" s="10"/>
      <c r="G57" s="17" t="e">
        <f t="shared" si="4"/>
        <v>#DIV/0!</v>
      </c>
      <c r="H57" s="28"/>
      <c r="I57" s="29"/>
      <c r="J57" s="29"/>
      <c r="K57" s="29"/>
      <c r="L57" s="29"/>
      <c r="M57" s="29"/>
      <c r="N57" s="29"/>
      <c r="O57" s="29"/>
      <c r="P57" s="30"/>
    </row>
    <row r="58" spans="2:25" ht="12.75" x14ac:dyDescent="0.25">
      <c r="B58" s="27" t="s">
        <v>29</v>
      </c>
      <c r="C58" s="27"/>
      <c r="D58" s="27"/>
      <c r="E58" s="27"/>
      <c r="F58" s="10"/>
      <c r="G58" s="17" t="e">
        <f t="shared" si="4"/>
        <v>#DIV/0!</v>
      </c>
      <c r="H58" s="28"/>
      <c r="I58" s="29"/>
      <c r="J58" s="29"/>
      <c r="K58" s="29"/>
      <c r="L58" s="29"/>
      <c r="M58" s="29"/>
      <c r="N58" s="29"/>
      <c r="O58" s="29"/>
      <c r="P58" s="30"/>
    </row>
    <row r="59" spans="2:25" ht="38.25" x14ac:dyDescent="0.25">
      <c r="B59" s="27" t="s">
        <v>37</v>
      </c>
      <c r="C59" s="27"/>
      <c r="D59" s="27"/>
      <c r="E59" s="27"/>
      <c r="F59" s="10"/>
      <c r="G59" s="17" t="e">
        <f t="shared" si="4"/>
        <v>#DIV/0!</v>
      </c>
      <c r="H59" s="28"/>
      <c r="I59" s="29"/>
      <c r="J59" s="29"/>
      <c r="K59" s="29"/>
      <c r="L59" s="29"/>
      <c r="M59" s="29"/>
      <c r="N59" s="29"/>
      <c r="O59" s="29"/>
      <c r="P59" s="30"/>
    </row>
    <row r="60" spans="2:25" ht="12.75" x14ac:dyDescent="0.25">
      <c r="B60" s="12" t="s">
        <v>2</v>
      </c>
      <c r="C60" s="12"/>
      <c r="D60" s="12"/>
      <c r="E60" s="12"/>
      <c r="F60" s="19">
        <f>SUM(F53:F59)</f>
        <v>0</v>
      </c>
      <c r="G60" s="18" t="e">
        <f t="shared" si="4"/>
        <v>#DIV/0!</v>
      </c>
      <c r="H60" s="63"/>
      <c r="I60" s="64"/>
      <c r="J60" s="64"/>
      <c r="K60" s="64"/>
      <c r="L60" s="64"/>
      <c r="M60" s="64"/>
      <c r="N60" s="64"/>
      <c r="O60" s="64"/>
      <c r="P60" s="65"/>
    </row>
    <row r="63" spans="2:25" ht="22.7" customHeight="1" x14ac:dyDescent="0.25">
      <c r="B63" s="60" t="s">
        <v>8</v>
      </c>
      <c r="C63" s="60"/>
      <c r="D63" s="60"/>
      <c r="E63" s="60"/>
      <c r="F63" s="60"/>
      <c r="G63" s="60"/>
    </row>
    <row r="64" spans="2:25" ht="30" x14ac:dyDescent="0.25">
      <c r="B64" s="20" t="s">
        <v>9</v>
      </c>
      <c r="C64" s="20"/>
      <c r="D64" s="20"/>
      <c r="E64" s="26"/>
      <c r="F64" s="21">
        <f>P46</f>
        <v>0</v>
      </c>
      <c r="G64" s="22"/>
    </row>
    <row r="65" spans="2:7" ht="30" x14ac:dyDescent="0.25">
      <c r="B65" s="20" t="s">
        <v>10</v>
      </c>
      <c r="C65" s="20"/>
      <c r="D65" s="20"/>
      <c r="E65" s="25"/>
      <c r="F65" s="21">
        <f>Q46+F60</f>
        <v>0</v>
      </c>
      <c r="G65" s="34" t="e">
        <f>F65/$F$64</f>
        <v>#DIV/0!</v>
      </c>
    </row>
    <row r="66" spans="2:7" ht="30" x14ac:dyDescent="0.25">
      <c r="B66" s="20" t="s">
        <v>11</v>
      </c>
      <c r="C66" s="20"/>
      <c r="D66" s="20"/>
      <c r="E66" s="20"/>
      <c r="F66" s="21">
        <f>F64-F65</f>
        <v>0</v>
      </c>
      <c r="G66" s="23" t="e">
        <f>F66/$F$64</f>
        <v>#DIV/0!</v>
      </c>
    </row>
    <row r="67" spans="2:7" ht="15" x14ac:dyDescent="0.25">
      <c r="B67" s="24"/>
      <c r="C67" s="24"/>
      <c r="D67" s="24"/>
      <c r="E67" s="24"/>
      <c r="F67" s="24"/>
      <c r="G67" s="24"/>
    </row>
  </sheetData>
  <mergeCells count="9">
    <mergeCell ref="B63:G63"/>
    <mergeCell ref="Q52:Y52"/>
    <mergeCell ref="H60:P60"/>
    <mergeCell ref="B1:T1"/>
    <mergeCell ref="B2:T2"/>
    <mergeCell ref="S3:T3"/>
    <mergeCell ref="B51:P51"/>
    <mergeCell ref="H52:P52"/>
    <mergeCell ref="S46:T46"/>
  </mergeCells>
  <pageMargins left="0.7" right="0.7" top="0.75" bottom="0.75" header="0.3" footer="0.3"/>
  <pageSetup paperSize="8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79"/>
  <sheetViews>
    <sheetView topLeftCell="H1" zoomScaleNormal="100" zoomScalePageLayoutView="77" workbookViewId="0">
      <selection activeCell="M4" sqref="M4:M57"/>
    </sheetView>
  </sheetViews>
  <sheetFormatPr defaultColWidth="8.7109375" defaultRowHeight="12" x14ac:dyDescent="0.25"/>
  <cols>
    <col min="1" max="1" width="4" style="1" customWidth="1"/>
    <col min="2" max="2" width="13.7109375" style="1" customWidth="1"/>
    <col min="3" max="3" width="27.85546875" style="1" customWidth="1"/>
    <col min="4" max="4" width="14.28515625" style="1" customWidth="1"/>
    <col min="5" max="5" width="12.85546875" style="1" customWidth="1"/>
    <col min="6" max="6" width="11.42578125" style="1" customWidth="1"/>
    <col min="7" max="7" width="12.140625" style="1" bestFit="1" customWidth="1"/>
    <col min="8" max="8" width="15.28515625" style="1" bestFit="1" customWidth="1"/>
    <col min="9" max="9" width="13.42578125" style="1" customWidth="1"/>
    <col min="10" max="10" width="12.140625" style="1" customWidth="1"/>
    <col min="11" max="11" width="14.7109375" style="1" customWidth="1"/>
    <col min="12" max="15" width="13.42578125" style="1" customWidth="1"/>
    <col min="16" max="16" width="12.140625" style="1" bestFit="1" customWidth="1"/>
    <col min="17" max="17" width="13.7109375" style="1" bestFit="1" customWidth="1"/>
    <col min="18" max="18" width="11.5703125" style="1" customWidth="1"/>
    <col min="19" max="19" width="10.5703125" style="1" bestFit="1" customWidth="1"/>
    <col min="20" max="20" width="11.140625" style="1" customWidth="1"/>
    <col min="21" max="23" width="9.7109375" style="1" customWidth="1"/>
    <col min="24" max="24" width="11.85546875" style="1" customWidth="1"/>
    <col min="25" max="16384" width="8.7109375" style="1"/>
  </cols>
  <sheetData>
    <row r="1" spans="2:20" ht="15" x14ac:dyDescent="0.25">
      <c r="B1" s="66" t="s">
        <v>427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2:20" ht="22.7" customHeight="1" x14ac:dyDescent="0.25">
      <c r="B2" s="67" t="s">
        <v>17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8"/>
    </row>
    <row r="3" spans="2:20" ht="102" x14ac:dyDescent="0.25">
      <c r="B3" s="41" t="s">
        <v>41</v>
      </c>
      <c r="C3" s="41" t="s">
        <v>40</v>
      </c>
      <c r="D3" s="41" t="s">
        <v>33</v>
      </c>
      <c r="E3" s="41" t="s">
        <v>34</v>
      </c>
      <c r="F3" s="41" t="s">
        <v>16</v>
      </c>
      <c r="G3" s="41" t="s">
        <v>3</v>
      </c>
      <c r="H3" s="41" t="s">
        <v>31</v>
      </c>
      <c r="I3" s="45" t="s">
        <v>432</v>
      </c>
      <c r="J3" s="41" t="s">
        <v>35</v>
      </c>
      <c r="K3" s="41" t="s">
        <v>36</v>
      </c>
      <c r="L3" s="41" t="s">
        <v>32</v>
      </c>
      <c r="M3" s="45" t="s">
        <v>433</v>
      </c>
      <c r="N3" s="41" t="s">
        <v>38</v>
      </c>
      <c r="O3" s="41" t="s">
        <v>39</v>
      </c>
      <c r="P3" s="41" t="s">
        <v>0</v>
      </c>
      <c r="Q3" s="41" t="s">
        <v>1</v>
      </c>
      <c r="R3" s="41" t="s">
        <v>4</v>
      </c>
      <c r="S3" s="69" t="s">
        <v>7</v>
      </c>
      <c r="T3" s="69"/>
    </row>
    <row r="4" spans="2:20" ht="12.75" x14ac:dyDescent="0.2">
      <c r="B4" s="42" t="s">
        <v>84</v>
      </c>
      <c r="C4" s="43"/>
      <c r="D4" s="42">
        <v>36</v>
      </c>
      <c r="E4" s="42">
        <v>60000</v>
      </c>
      <c r="F4" s="42">
        <v>150</v>
      </c>
      <c r="G4" s="44">
        <v>370</v>
      </c>
      <c r="H4" s="38"/>
      <c r="I4" s="46"/>
      <c r="J4" s="37"/>
      <c r="K4" s="11">
        <f>+(I4-J4)</f>
        <v>0</v>
      </c>
      <c r="L4" s="39"/>
      <c r="M4" s="40"/>
      <c r="N4" s="40"/>
      <c r="O4" s="40"/>
      <c r="P4" s="11">
        <f t="shared" ref="P4:P33" si="0">+H4*D4*F4</f>
        <v>0</v>
      </c>
      <c r="Q4" s="11">
        <f t="shared" ref="Q4:Q33" si="1">+(K4+(N4+O4+M4)*D4)*F4</f>
        <v>0</v>
      </c>
      <c r="R4" s="35" t="e">
        <f t="shared" ref="R4:R33" si="2">Q4/$F$77</f>
        <v>#DIV/0!</v>
      </c>
      <c r="S4" s="32"/>
      <c r="T4" s="33"/>
    </row>
    <row r="5" spans="2:20" ht="12.75" x14ac:dyDescent="0.2">
      <c r="B5" s="42" t="s">
        <v>85</v>
      </c>
      <c r="C5" s="43"/>
      <c r="D5" s="42">
        <v>36</v>
      </c>
      <c r="E5" s="42">
        <v>90000</v>
      </c>
      <c r="F5" s="42">
        <v>100</v>
      </c>
      <c r="G5" s="44">
        <v>440</v>
      </c>
      <c r="H5" s="38"/>
      <c r="I5" s="46"/>
      <c r="J5" s="37"/>
      <c r="K5" s="11">
        <f t="shared" ref="K5:K57" si="3">+(I5-J5)</f>
        <v>0</v>
      </c>
      <c r="L5" s="39"/>
      <c r="M5" s="40"/>
      <c r="N5" s="40"/>
      <c r="O5" s="40"/>
      <c r="P5" s="11">
        <f t="shared" si="0"/>
        <v>0</v>
      </c>
      <c r="Q5" s="11">
        <f t="shared" si="1"/>
        <v>0</v>
      </c>
      <c r="R5" s="35" t="e">
        <f t="shared" si="2"/>
        <v>#DIV/0!</v>
      </c>
      <c r="S5" s="32"/>
      <c r="T5" s="33"/>
    </row>
    <row r="6" spans="2:20" ht="12.75" x14ac:dyDescent="0.2">
      <c r="B6" s="42" t="s">
        <v>86</v>
      </c>
      <c r="C6" s="43"/>
      <c r="D6" s="42">
        <v>36</v>
      </c>
      <c r="E6" s="42">
        <v>120000</v>
      </c>
      <c r="F6" s="42">
        <v>100</v>
      </c>
      <c r="G6" s="44">
        <v>480</v>
      </c>
      <c r="H6" s="38"/>
      <c r="I6" s="46"/>
      <c r="J6" s="37"/>
      <c r="K6" s="11">
        <f t="shared" si="3"/>
        <v>0</v>
      </c>
      <c r="L6" s="39"/>
      <c r="M6" s="40"/>
      <c r="N6" s="40"/>
      <c r="O6" s="40"/>
      <c r="P6" s="11">
        <f t="shared" si="0"/>
        <v>0</v>
      </c>
      <c r="Q6" s="11">
        <f t="shared" si="1"/>
        <v>0</v>
      </c>
      <c r="R6" s="35" t="e">
        <f t="shared" si="2"/>
        <v>#DIV/0!</v>
      </c>
      <c r="S6" s="32"/>
      <c r="T6" s="33"/>
    </row>
    <row r="7" spans="2:20" ht="12.75" x14ac:dyDescent="0.2">
      <c r="B7" s="42" t="s">
        <v>87</v>
      </c>
      <c r="C7" s="43"/>
      <c r="D7" s="42">
        <v>48</v>
      </c>
      <c r="E7" s="42">
        <v>40000</v>
      </c>
      <c r="F7" s="42">
        <v>75</v>
      </c>
      <c r="G7" s="44">
        <v>355</v>
      </c>
      <c r="H7" s="38"/>
      <c r="I7" s="46"/>
      <c r="J7" s="37"/>
      <c r="K7" s="11">
        <f t="shared" si="3"/>
        <v>0</v>
      </c>
      <c r="L7" s="39"/>
      <c r="M7" s="40"/>
      <c r="N7" s="40"/>
      <c r="O7" s="40"/>
      <c r="P7" s="11">
        <f t="shared" si="0"/>
        <v>0</v>
      </c>
      <c r="Q7" s="11">
        <f t="shared" si="1"/>
        <v>0</v>
      </c>
      <c r="R7" s="35" t="e">
        <f t="shared" si="2"/>
        <v>#DIV/0!</v>
      </c>
      <c r="S7" s="32"/>
      <c r="T7" s="33"/>
    </row>
    <row r="8" spans="2:20" ht="12.75" x14ac:dyDescent="0.2">
      <c r="B8" s="42" t="s">
        <v>88</v>
      </c>
      <c r="C8" s="43"/>
      <c r="D8" s="42">
        <v>48</v>
      </c>
      <c r="E8" s="42">
        <v>60000</v>
      </c>
      <c r="F8" s="42">
        <v>100</v>
      </c>
      <c r="G8" s="44">
        <v>385</v>
      </c>
      <c r="H8" s="38"/>
      <c r="I8" s="46"/>
      <c r="J8" s="37"/>
      <c r="K8" s="11">
        <f t="shared" si="3"/>
        <v>0</v>
      </c>
      <c r="L8" s="39"/>
      <c r="M8" s="40"/>
      <c r="N8" s="40"/>
      <c r="O8" s="40"/>
      <c r="P8" s="11">
        <f t="shared" si="0"/>
        <v>0</v>
      </c>
      <c r="Q8" s="11">
        <f t="shared" si="1"/>
        <v>0</v>
      </c>
      <c r="R8" s="35" t="e">
        <f t="shared" si="2"/>
        <v>#DIV/0!</v>
      </c>
      <c r="S8" s="32"/>
      <c r="T8" s="33"/>
    </row>
    <row r="9" spans="2:20" ht="12.75" x14ac:dyDescent="0.2">
      <c r="B9" s="42" t="s">
        <v>89</v>
      </c>
      <c r="C9" s="43"/>
      <c r="D9" s="42">
        <v>48</v>
      </c>
      <c r="E9" s="42">
        <v>80000</v>
      </c>
      <c r="F9" s="42">
        <v>75</v>
      </c>
      <c r="G9" s="44">
        <v>395</v>
      </c>
      <c r="H9" s="38"/>
      <c r="I9" s="46"/>
      <c r="J9" s="37"/>
      <c r="K9" s="11">
        <f t="shared" si="3"/>
        <v>0</v>
      </c>
      <c r="L9" s="39"/>
      <c r="M9" s="40"/>
      <c r="N9" s="40"/>
      <c r="O9" s="40"/>
      <c r="P9" s="11">
        <f t="shared" si="0"/>
        <v>0</v>
      </c>
      <c r="Q9" s="11">
        <f t="shared" si="1"/>
        <v>0</v>
      </c>
      <c r="R9" s="35" t="e">
        <f t="shared" si="2"/>
        <v>#DIV/0!</v>
      </c>
      <c r="S9" s="32"/>
      <c r="T9" s="33"/>
    </row>
    <row r="10" spans="2:20" ht="12.75" x14ac:dyDescent="0.2">
      <c r="B10" s="42" t="s">
        <v>90</v>
      </c>
      <c r="C10" s="43"/>
      <c r="D10" s="42">
        <v>48</v>
      </c>
      <c r="E10" s="42">
        <v>100000</v>
      </c>
      <c r="F10" s="42">
        <v>150</v>
      </c>
      <c r="G10" s="44">
        <v>415</v>
      </c>
      <c r="H10" s="38"/>
      <c r="I10" s="46"/>
      <c r="J10" s="37"/>
      <c r="K10" s="11">
        <f t="shared" si="3"/>
        <v>0</v>
      </c>
      <c r="L10" s="39"/>
      <c r="M10" s="40"/>
      <c r="N10" s="40"/>
      <c r="O10" s="40"/>
      <c r="P10" s="11">
        <f t="shared" si="0"/>
        <v>0</v>
      </c>
      <c r="Q10" s="11">
        <f t="shared" si="1"/>
        <v>0</v>
      </c>
      <c r="R10" s="35" t="e">
        <f t="shared" si="2"/>
        <v>#DIV/0!</v>
      </c>
      <c r="S10" s="32"/>
      <c r="T10" s="33"/>
    </row>
    <row r="11" spans="2:20" ht="12.75" x14ac:dyDescent="0.2">
      <c r="B11" s="42" t="s">
        <v>91</v>
      </c>
      <c r="C11" s="43"/>
      <c r="D11" s="42">
        <v>48</v>
      </c>
      <c r="E11" s="42">
        <v>120000</v>
      </c>
      <c r="F11" s="42">
        <v>100</v>
      </c>
      <c r="G11" s="44">
        <v>470</v>
      </c>
      <c r="H11" s="38"/>
      <c r="I11" s="46"/>
      <c r="J11" s="37"/>
      <c r="K11" s="11">
        <f t="shared" si="3"/>
        <v>0</v>
      </c>
      <c r="L11" s="39"/>
      <c r="M11" s="40"/>
      <c r="N11" s="40"/>
      <c r="O11" s="40"/>
      <c r="P11" s="11">
        <f t="shared" si="0"/>
        <v>0</v>
      </c>
      <c r="Q11" s="11">
        <f t="shared" si="1"/>
        <v>0</v>
      </c>
      <c r="R11" s="35" t="e">
        <f t="shared" si="2"/>
        <v>#DIV/0!</v>
      </c>
      <c r="S11" s="32"/>
      <c r="T11" s="33"/>
    </row>
    <row r="12" spans="2:20" ht="12.75" x14ac:dyDescent="0.2">
      <c r="B12" s="42" t="s">
        <v>92</v>
      </c>
      <c r="C12" s="43"/>
      <c r="D12" s="42">
        <v>60</v>
      </c>
      <c r="E12" s="42">
        <v>50000</v>
      </c>
      <c r="F12" s="42">
        <v>75</v>
      </c>
      <c r="G12" s="44">
        <v>340</v>
      </c>
      <c r="H12" s="38"/>
      <c r="I12" s="46"/>
      <c r="J12" s="37"/>
      <c r="K12" s="11">
        <f t="shared" si="3"/>
        <v>0</v>
      </c>
      <c r="L12" s="39"/>
      <c r="M12" s="40"/>
      <c r="N12" s="40"/>
      <c r="O12" s="40"/>
      <c r="P12" s="11">
        <f t="shared" si="0"/>
        <v>0</v>
      </c>
      <c r="Q12" s="11">
        <f t="shared" si="1"/>
        <v>0</v>
      </c>
      <c r="R12" s="35" t="e">
        <f t="shared" si="2"/>
        <v>#DIV/0!</v>
      </c>
      <c r="S12" s="32"/>
      <c r="T12" s="33"/>
    </row>
    <row r="13" spans="2:20" ht="12.75" x14ac:dyDescent="0.2">
      <c r="B13" s="42" t="s">
        <v>93</v>
      </c>
      <c r="C13" s="43"/>
      <c r="D13" s="42">
        <v>60</v>
      </c>
      <c r="E13" s="42">
        <v>75000</v>
      </c>
      <c r="F13" s="42">
        <v>75</v>
      </c>
      <c r="G13" s="44">
        <v>360</v>
      </c>
      <c r="H13" s="38"/>
      <c r="I13" s="46"/>
      <c r="J13" s="37"/>
      <c r="K13" s="11">
        <f t="shared" si="3"/>
        <v>0</v>
      </c>
      <c r="L13" s="39"/>
      <c r="M13" s="40"/>
      <c r="N13" s="40"/>
      <c r="O13" s="40"/>
      <c r="P13" s="11">
        <f t="shared" si="0"/>
        <v>0</v>
      </c>
      <c r="Q13" s="11">
        <f t="shared" si="1"/>
        <v>0</v>
      </c>
      <c r="R13" s="35" t="e">
        <f t="shared" si="2"/>
        <v>#DIV/0!</v>
      </c>
      <c r="S13" s="32"/>
      <c r="T13" s="33"/>
    </row>
    <row r="14" spans="2:20" ht="12.75" x14ac:dyDescent="0.2">
      <c r="B14" s="42" t="s">
        <v>94</v>
      </c>
      <c r="C14" s="43"/>
      <c r="D14" s="42">
        <v>60</v>
      </c>
      <c r="E14" s="42">
        <v>100000</v>
      </c>
      <c r="F14" s="42">
        <v>100</v>
      </c>
      <c r="G14" s="44">
        <v>385</v>
      </c>
      <c r="H14" s="38"/>
      <c r="I14" s="46"/>
      <c r="J14" s="37"/>
      <c r="K14" s="11">
        <f t="shared" si="3"/>
        <v>0</v>
      </c>
      <c r="L14" s="39"/>
      <c r="M14" s="40"/>
      <c r="N14" s="40"/>
      <c r="O14" s="40"/>
      <c r="P14" s="11">
        <f t="shared" si="0"/>
        <v>0</v>
      </c>
      <c r="Q14" s="11">
        <f t="shared" si="1"/>
        <v>0</v>
      </c>
      <c r="R14" s="35" t="e">
        <f t="shared" si="2"/>
        <v>#DIV/0!</v>
      </c>
      <c r="S14" s="32"/>
      <c r="T14" s="33"/>
    </row>
    <row r="15" spans="2:20" ht="12.75" x14ac:dyDescent="0.2">
      <c r="B15" s="42" t="s">
        <v>95</v>
      </c>
      <c r="C15" s="43"/>
      <c r="D15" s="42">
        <v>60</v>
      </c>
      <c r="E15" s="42">
        <v>125000</v>
      </c>
      <c r="F15" s="42">
        <v>30</v>
      </c>
      <c r="G15" s="44">
        <v>400</v>
      </c>
      <c r="H15" s="38"/>
      <c r="I15" s="46"/>
      <c r="J15" s="37"/>
      <c r="K15" s="11">
        <f t="shared" si="3"/>
        <v>0</v>
      </c>
      <c r="L15" s="39"/>
      <c r="M15" s="40"/>
      <c r="N15" s="40"/>
      <c r="O15" s="40"/>
      <c r="P15" s="11">
        <f t="shared" si="0"/>
        <v>0</v>
      </c>
      <c r="Q15" s="11">
        <f t="shared" si="1"/>
        <v>0</v>
      </c>
      <c r="R15" s="35" t="e">
        <f t="shared" si="2"/>
        <v>#DIV/0!</v>
      </c>
      <c r="S15" s="32"/>
      <c r="T15" s="33"/>
    </row>
    <row r="16" spans="2:20" ht="12.75" x14ac:dyDescent="0.2">
      <c r="B16" s="42" t="s">
        <v>96</v>
      </c>
      <c r="C16" s="43"/>
      <c r="D16" s="42">
        <v>36</v>
      </c>
      <c r="E16" s="42">
        <v>60000</v>
      </c>
      <c r="F16" s="42">
        <v>100</v>
      </c>
      <c r="G16" s="44">
        <v>650</v>
      </c>
      <c r="H16" s="38"/>
      <c r="I16" s="46"/>
      <c r="J16" s="37"/>
      <c r="K16" s="11">
        <f t="shared" si="3"/>
        <v>0</v>
      </c>
      <c r="L16" s="39"/>
      <c r="M16" s="40"/>
      <c r="N16" s="40"/>
      <c r="O16" s="40"/>
      <c r="P16" s="11">
        <f t="shared" si="0"/>
        <v>0</v>
      </c>
      <c r="Q16" s="11">
        <f t="shared" si="1"/>
        <v>0</v>
      </c>
      <c r="R16" s="35" t="e">
        <f t="shared" si="2"/>
        <v>#DIV/0!</v>
      </c>
      <c r="S16" s="32"/>
      <c r="T16" s="33"/>
    </row>
    <row r="17" spans="2:20" ht="12.75" x14ac:dyDescent="0.2">
      <c r="B17" s="42" t="s">
        <v>97</v>
      </c>
      <c r="C17" s="43"/>
      <c r="D17" s="42">
        <v>36</v>
      </c>
      <c r="E17" s="42">
        <v>90000</v>
      </c>
      <c r="F17" s="42">
        <v>125</v>
      </c>
      <c r="G17" s="44">
        <v>700</v>
      </c>
      <c r="H17" s="38"/>
      <c r="I17" s="46"/>
      <c r="J17" s="37"/>
      <c r="K17" s="11">
        <f t="shared" si="3"/>
        <v>0</v>
      </c>
      <c r="L17" s="39"/>
      <c r="M17" s="40"/>
      <c r="N17" s="40"/>
      <c r="O17" s="40"/>
      <c r="P17" s="11">
        <f t="shared" si="0"/>
        <v>0</v>
      </c>
      <c r="Q17" s="11">
        <f t="shared" si="1"/>
        <v>0</v>
      </c>
      <c r="R17" s="35" t="e">
        <f t="shared" si="2"/>
        <v>#DIV/0!</v>
      </c>
      <c r="S17" s="32"/>
      <c r="T17" s="33"/>
    </row>
    <row r="18" spans="2:20" ht="12.75" x14ac:dyDescent="0.2">
      <c r="B18" s="42" t="s">
        <v>98</v>
      </c>
      <c r="C18" s="43"/>
      <c r="D18" s="42">
        <v>36</v>
      </c>
      <c r="E18" s="42">
        <v>120000</v>
      </c>
      <c r="F18" s="42">
        <v>85</v>
      </c>
      <c r="G18" s="44">
        <v>740</v>
      </c>
      <c r="H18" s="38"/>
      <c r="I18" s="46"/>
      <c r="J18" s="37"/>
      <c r="K18" s="11">
        <f t="shared" si="3"/>
        <v>0</v>
      </c>
      <c r="L18" s="39"/>
      <c r="M18" s="40"/>
      <c r="N18" s="40"/>
      <c r="O18" s="40"/>
      <c r="P18" s="11">
        <f t="shared" si="0"/>
        <v>0</v>
      </c>
      <c r="Q18" s="11">
        <f t="shared" si="1"/>
        <v>0</v>
      </c>
      <c r="R18" s="35" t="e">
        <f t="shared" si="2"/>
        <v>#DIV/0!</v>
      </c>
      <c r="S18" s="32"/>
      <c r="T18" s="33"/>
    </row>
    <row r="19" spans="2:20" ht="12.75" x14ac:dyDescent="0.2">
      <c r="B19" s="42" t="s">
        <v>99</v>
      </c>
      <c r="C19" s="43"/>
      <c r="D19" s="42">
        <v>48</v>
      </c>
      <c r="E19" s="42">
        <v>40000</v>
      </c>
      <c r="F19" s="42">
        <v>25</v>
      </c>
      <c r="G19" s="44">
        <v>510</v>
      </c>
      <c r="H19" s="38"/>
      <c r="I19" s="46"/>
      <c r="J19" s="37"/>
      <c r="K19" s="11">
        <f t="shared" si="3"/>
        <v>0</v>
      </c>
      <c r="L19" s="39"/>
      <c r="M19" s="40"/>
      <c r="N19" s="40"/>
      <c r="O19" s="40"/>
      <c r="P19" s="11">
        <f t="shared" si="0"/>
        <v>0</v>
      </c>
      <c r="Q19" s="11">
        <f t="shared" si="1"/>
        <v>0</v>
      </c>
      <c r="R19" s="35" t="e">
        <f t="shared" si="2"/>
        <v>#DIV/0!</v>
      </c>
      <c r="S19" s="32"/>
      <c r="T19" s="33"/>
    </row>
    <row r="20" spans="2:20" ht="12.75" x14ac:dyDescent="0.2">
      <c r="B20" s="42" t="s">
        <v>100</v>
      </c>
      <c r="C20" s="43"/>
      <c r="D20" s="42">
        <v>48</v>
      </c>
      <c r="E20" s="42">
        <v>60000</v>
      </c>
      <c r="F20" s="42">
        <v>50</v>
      </c>
      <c r="G20" s="44">
        <v>540</v>
      </c>
      <c r="H20" s="38"/>
      <c r="I20" s="46"/>
      <c r="J20" s="37"/>
      <c r="K20" s="11">
        <f t="shared" si="3"/>
        <v>0</v>
      </c>
      <c r="L20" s="39"/>
      <c r="M20" s="40"/>
      <c r="N20" s="40"/>
      <c r="O20" s="40"/>
      <c r="P20" s="11">
        <f t="shared" si="0"/>
        <v>0</v>
      </c>
      <c r="Q20" s="11">
        <f t="shared" si="1"/>
        <v>0</v>
      </c>
      <c r="R20" s="35" t="e">
        <f t="shared" si="2"/>
        <v>#DIV/0!</v>
      </c>
      <c r="S20" s="32"/>
      <c r="T20" s="33"/>
    </row>
    <row r="21" spans="2:20" ht="12.75" x14ac:dyDescent="0.2">
      <c r="B21" s="42" t="s">
        <v>101</v>
      </c>
      <c r="C21" s="43"/>
      <c r="D21" s="42">
        <v>48</v>
      </c>
      <c r="E21" s="42">
        <v>80000</v>
      </c>
      <c r="F21" s="42">
        <v>30</v>
      </c>
      <c r="G21" s="44">
        <v>570</v>
      </c>
      <c r="H21" s="38"/>
      <c r="I21" s="46"/>
      <c r="J21" s="37"/>
      <c r="K21" s="11">
        <f t="shared" si="3"/>
        <v>0</v>
      </c>
      <c r="L21" s="39"/>
      <c r="M21" s="40"/>
      <c r="N21" s="40"/>
      <c r="O21" s="40"/>
      <c r="P21" s="11">
        <f t="shared" si="0"/>
        <v>0</v>
      </c>
      <c r="Q21" s="11">
        <f t="shared" si="1"/>
        <v>0</v>
      </c>
      <c r="R21" s="35" t="e">
        <f t="shared" si="2"/>
        <v>#DIV/0!</v>
      </c>
      <c r="S21" s="32"/>
      <c r="T21" s="33"/>
    </row>
    <row r="22" spans="2:20" ht="12.75" x14ac:dyDescent="0.2">
      <c r="B22" s="42" t="s">
        <v>102</v>
      </c>
      <c r="C22" s="43"/>
      <c r="D22" s="42">
        <v>48</v>
      </c>
      <c r="E22" s="42">
        <v>100000</v>
      </c>
      <c r="F22" s="42">
        <v>50</v>
      </c>
      <c r="G22" s="44">
        <v>630</v>
      </c>
      <c r="H22" s="38"/>
      <c r="I22" s="46"/>
      <c r="J22" s="37"/>
      <c r="K22" s="11">
        <f t="shared" si="3"/>
        <v>0</v>
      </c>
      <c r="L22" s="39"/>
      <c r="M22" s="40"/>
      <c r="N22" s="40"/>
      <c r="O22" s="40"/>
      <c r="P22" s="11">
        <f t="shared" si="0"/>
        <v>0</v>
      </c>
      <c r="Q22" s="11">
        <f t="shared" si="1"/>
        <v>0</v>
      </c>
      <c r="R22" s="35" t="e">
        <f t="shared" si="2"/>
        <v>#DIV/0!</v>
      </c>
      <c r="S22" s="32"/>
      <c r="T22" s="33"/>
    </row>
    <row r="23" spans="2:20" ht="12.75" x14ac:dyDescent="0.2">
      <c r="B23" s="42" t="s">
        <v>103</v>
      </c>
      <c r="C23" s="43"/>
      <c r="D23" s="42">
        <v>48</v>
      </c>
      <c r="E23" s="42">
        <v>120000</v>
      </c>
      <c r="F23" s="42">
        <v>75</v>
      </c>
      <c r="G23" s="44">
        <v>665</v>
      </c>
      <c r="H23" s="38"/>
      <c r="I23" s="46"/>
      <c r="J23" s="37"/>
      <c r="K23" s="11">
        <f t="shared" si="3"/>
        <v>0</v>
      </c>
      <c r="L23" s="39"/>
      <c r="M23" s="40"/>
      <c r="N23" s="40"/>
      <c r="O23" s="40"/>
      <c r="P23" s="11">
        <f t="shared" si="0"/>
        <v>0</v>
      </c>
      <c r="Q23" s="11">
        <f t="shared" si="1"/>
        <v>0</v>
      </c>
      <c r="R23" s="35" t="e">
        <f t="shared" si="2"/>
        <v>#DIV/0!</v>
      </c>
      <c r="S23" s="32"/>
      <c r="T23" s="33"/>
    </row>
    <row r="24" spans="2:20" ht="12.75" x14ac:dyDescent="0.2">
      <c r="B24" s="42" t="s">
        <v>104</v>
      </c>
      <c r="C24" s="43"/>
      <c r="D24" s="42">
        <v>60</v>
      </c>
      <c r="E24" s="42">
        <v>50000</v>
      </c>
      <c r="F24" s="42">
        <v>20</v>
      </c>
      <c r="G24" s="44">
        <v>510</v>
      </c>
      <c r="H24" s="38"/>
      <c r="I24" s="46"/>
      <c r="J24" s="37"/>
      <c r="K24" s="11">
        <f t="shared" si="3"/>
        <v>0</v>
      </c>
      <c r="L24" s="39"/>
      <c r="M24" s="40"/>
      <c r="N24" s="40"/>
      <c r="O24" s="40"/>
      <c r="P24" s="11">
        <f t="shared" si="0"/>
        <v>0</v>
      </c>
      <c r="Q24" s="11">
        <f t="shared" si="1"/>
        <v>0</v>
      </c>
      <c r="R24" s="35" t="e">
        <f t="shared" si="2"/>
        <v>#DIV/0!</v>
      </c>
      <c r="S24" s="32"/>
      <c r="T24" s="33"/>
    </row>
    <row r="25" spans="2:20" ht="12.75" x14ac:dyDescent="0.2">
      <c r="B25" s="42" t="s">
        <v>105</v>
      </c>
      <c r="C25" s="43"/>
      <c r="D25" s="42">
        <v>60</v>
      </c>
      <c r="E25" s="42">
        <v>75000</v>
      </c>
      <c r="F25" s="42">
        <v>20</v>
      </c>
      <c r="G25" s="44">
        <v>540</v>
      </c>
      <c r="H25" s="38"/>
      <c r="I25" s="46"/>
      <c r="J25" s="37"/>
      <c r="K25" s="11">
        <f t="shared" si="3"/>
        <v>0</v>
      </c>
      <c r="L25" s="39"/>
      <c r="M25" s="40"/>
      <c r="N25" s="40"/>
      <c r="O25" s="40"/>
      <c r="P25" s="11">
        <f t="shared" si="0"/>
        <v>0</v>
      </c>
      <c r="Q25" s="11">
        <f t="shared" si="1"/>
        <v>0</v>
      </c>
      <c r="R25" s="35" t="e">
        <f t="shared" si="2"/>
        <v>#DIV/0!</v>
      </c>
      <c r="S25" s="32"/>
      <c r="T25" s="33"/>
    </row>
    <row r="26" spans="2:20" ht="12.75" x14ac:dyDescent="0.2">
      <c r="B26" s="42" t="s">
        <v>106</v>
      </c>
      <c r="C26" s="43"/>
      <c r="D26" s="42">
        <v>60</v>
      </c>
      <c r="E26" s="42">
        <v>100000</v>
      </c>
      <c r="F26" s="42">
        <v>20</v>
      </c>
      <c r="G26" s="44">
        <v>590</v>
      </c>
      <c r="H26" s="38"/>
      <c r="I26" s="46"/>
      <c r="J26" s="37"/>
      <c r="K26" s="11">
        <f t="shared" si="3"/>
        <v>0</v>
      </c>
      <c r="L26" s="39"/>
      <c r="M26" s="40"/>
      <c r="N26" s="40"/>
      <c r="O26" s="40"/>
      <c r="P26" s="11">
        <f t="shared" si="0"/>
        <v>0</v>
      </c>
      <c r="Q26" s="11">
        <f t="shared" si="1"/>
        <v>0</v>
      </c>
      <c r="R26" s="35" t="e">
        <f t="shared" si="2"/>
        <v>#DIV/0!</v>
      </c>
      <c r="S26" s="32"/>
      <c r="T26" s="33"/>
    </row>
    <row r="27" spans="2:20" ht="12.75" x14ac:dyDescent="0.2">
      <c r="B27" s="42" t="s">
        <v>107</v>
      </c>
      <c r="C27" s="43"/>
      <c r="D27" s="42">
        <v>60</v>
      </c>
      <c r="E27" s="42">
        <v>125000</v>
      </c>
      <c r="F27" s="42">
        <v>20</v>
      </c>
      <c r="G27" s="44">
        <v>645</v>
      </c>
      <c r="H27" s="38"/>
      <c r="I27" s="46"/>
      <c r="J27" s="37"/>
      <c r="K27" s="11">
        <f t="shared" si="3"/>
        <v>0</v>
      </c>
      <c r="L27" s="39"/>
      <c r="M27" s="40"/>
      <c r="N27" s="40"/>
      <c r="O27" s="40"/>
      <c r="P27" s="11">
        <f t="shared" si="0"/>
        <v>0</v>
      </c>
      <c r="Q27" s="11">
        <f t="shared" si="1"/>
        <v>0</v>
      </c>
      <c r="R27" s="35" t="e">
        <f t="shared" si="2"/>
        <v>#DIV/0!</v>
      </c>
      <c r="S27" s="32"/>
      <c r="T27" s="33"/>
    </row>
    <row r="28" spans="2:20" ht="12.75" x14ac:dyDescent="0.2">
      <c r="B28" s="42" t="s">
        <v>108</v>
      </c>
      <c r="C28" s="43"/>
      <c r="D28" s="42">
        <v>36</v>
      </c>
      <c r="E28" s="42">
        <v>60000</v>
      </c>
      <c r="F28" s="42">
        <v>75</v>
      </c>
      <c r="G28" s="44">
        <v>445</v>
      </c>
      <c r="H28" s="38"/>
      <c r="I28" s="46"/>
      <c r="J28" s="37"/>
      <c r="K28" s="11">
        <f t="shared" si="3"/>
        <v>0</v>
      </c>
      <c r="L28" s="39"/>
      <c r="M28" s="40"/>
      <c r="N28" s="40"/>
      <c r="O28" s="40"/>
      <c r="P28" s="11">
        <f t="shared" si="0"/>
        <v>0</v>
      </c>
      <c r="Q28" s="11">
        <f t="shared" si="1"/>
        <v>0</v>
      </c>
      <c r="R28" s="35" t="e">
        <f t="shared" si="2"/>
        <v>#DIV/0!</v>
      </c>
      <c r="S28" s="32"/>
      <c r="T28" s="33"/>
    </row>
    <row r="29" spans="2:20" ht="12.75" x14ac:dyDescent="0.2">
      <c r="B29" s="42" t="s">
        <v>109</v>
      </c>
      <c r="C29" s="43"/>
      <c r="D29" s="42">
        <v>36</v>
      </c>
      <c r="E29" s="42">
        <v>90000</v>
      </c>
      <c r="F29" s="42">
        <v>50</v>
      </c>
      <c r="G29" s="44">
        <v>530</v>
      </c>
      <c r="H29" s="38"/>
      <c r="I29" s="46"/>
      <c r="J29" s="37"/>
      <c r="K29" s="11">
        <f t="shared" si="3"/>
        <v>0</v>
      </c>
      <c r="L29" s="39"/>
      <c r="M29" s="40"/>
      <c r="N29" s="40"/>
      <c r="O29" s="40"/>
      <c r="P29" s="11">
        <f t="shared" si="0"/>
        <v>0</v>
      </c>
      <c r="Q29" s="11">
        <f t="shared" si="1"/>
        <v>0</v>
      </c>
      <c r="R29" s="35" t="e">
        <f t="shared" si="2"/>
        <v>#DIV/0!</v>
      </c>
      <c r="S29" s="32"/>
      <c r="T29" s="33"/>
    </row>
    <row r="30" spans="2:20" ht="12.75" x14ac:dyDescent="0.2">
      <c r="B30" s="42" t="s">
        <v>110</v>
      </c>
      <c r="C30" s="43"/>
      <c r="D30" s="42">
        <v>36</v>
      </c>
      <c r="E30" s="42">
        <v>120000</v>
      </c>
      <c r="F30" s="42">
        <v>50</v>
      </c>
      <c r="G30" s="44">
        <v>575</v>
      </c>
      <c r="H30" s="38"/>
      <c r="I30" s="46"/>
      <c r="J30" s="37"/>
      <c r="K30" s="11">
        <f t="shared" si="3"/>
        <v>0</v>
      </c>
      <c r="L30" s="39"/>
      <c r="M30" s="40"/>
      <c r="N30" s="40"/>
      <c r="O30" s="40"/>
      <c r="P30" s="11">
        <f t="shared" si="0"/>
        <v>0</v>
      </c>
      <c r="Q30" s="11">
        <f t="shared" si="1"/>
        <v>0</v>
      </c>
      <c r="R30" s="35" t="e">
        <f t="shared" si="2"/>
        <v>#DIV/0!</v>
      </c>
      <c r="S30" s="32"/>
      <c r="T30" s="33"/>
    </row>
    <row r="31" spans="2:20" ht="12.75" x14ac:dyDescent="0.2">
      <c r="B31" s="42" t="s">
        <v>111</v>
      </c>
      <c r="C31" s="43"/>
      <c r="D31" s="42">
        <v>48</v>
      </c>
      <c r="E31" s="42">
        <v>40000</v>
      </c>
      <c r="F31" s="42">
        <v>25</v>
      </c>
      <c r="G31" s="44">
        <v>430</v>
      </c>
      <c r="H31" s="38"/>
      <c r="I31" s="46"/>
      <c r="J31" s="37"/>
      <c r="K31" s="11">
        <f t="shared" si="3"/>
        <v>0</v>
      </c>
      <c r="L31" s="39"/>
      <c r="M31" s="40"/>
      <c r="N31" s="40"/>
      <c r="O31" s="40"/>
      <c r="P31" s="11">
        <f t="shared" si="0"/>
        <v>0</v>
      </c>
      <c r="Q31" s="11">
        <f t="shared" si="1"/>
        <v>0</v>
      </c>
      <c r="R31" s="35" t="e">
        <f t="shared" si="2"/>
        <v>#DIV/0!</v>
      </c>
      <c r="S31" s="32"/>
      <c r="T31" s="33"/>
    </row>
    <row r="32" spans="2:20" ht="12.75" x14ac:dyDescent="0.2">
      <c r="B32" s="42" t="s">
        <v>112</v>
      </c>
      <c r="C32" s="43"/>
      <c r="D32" s="42">
        <v>48</v>
      </c>
      <c r="E32" s="42">
        <v>60000</v>
      </c>
      <c r="F32" s="42">
        <v>50</v>
      </c>
      <c r="G32" s="44">
        <v>460</v>
      </c>
      <c r="H32" s="38"/>
      <c r="I32" s="46"/>
      <c r="J32" s="37"/>
      <c r="K32" s="11">
        <f t="shared" si="3"/>
        <v>0</v>
      </c>
      <c r="L32" s="39"/>
      <c r="M32" s="40"/>
      <c r="N32" s="40"/>
      <c r="O32" s="40"/>
      <c r="P32" s="11">
        <f t="shared" si="0"/>
        <v>0</v>
      </c>
      <c r="Q32" s="11">
        <f t="shared" si="1"/>
        <v>0</v>
      </c>
      <c r="R32" s="35" t="e">
        <f t="shared" si="2"/>
        <v>#DIV/0!</v>
      </c>
      <c r="S32" s="32"/>
      <c r="T32" s="33"/>
    </row>
    <row r="33" spans="2:20" ht="12.75" x14ac:dyDescent="0.2">
      <c r="B33" s="42" t="s">
        <v>113</v>
      </c>
      <c r="C33" s="43"/>
      <c r="D33" s="42">
        <v>48</v>
      </c>
      <c r="E33" s="42">
        <v>80000</v>
      </c>
      <c r="F33" s="42">
        <v>50</v>
      </c>
      <c r="G33" s="44">
        <v>475</v>
      </c>
      <c r="H33" s="38"/>
      <c r="I33" s="46"/>
      <c r="J33" s="37"/>
      <c r="K33" s="11">
        <f t="shared" si="3"/>
        <v>0</v>
      </c>
      <c r="L33" s="39"/>
      <c r="M33" s="40"/>
      <c r="N33" s="40"/>
      <c r="O33" s="40"/>
      <c r="P33" s="11">
        <f t="shared" si="0"/>
        <v>0</v>
      </c>
      <c r="Q33" s="11">
        <f t="shared" si="1"/>
        <v>0</v>
      </c>
      <c r="R33" s="35" t="e">
        <f t="shared" si="2"/>
        <v>#DIV/0!</v>
      </c>
      <c r="S33" s="32"/>
      <c r="T33" s="33"/>
    </row>
    <row r="34" spans="2:20" ht="12.75" x14ac:dyDescent="0.2">
      <c r="B34" s="42" t="s">
        <v>114</v>
      </c>
      <c r="C34" s="43"/>
      <c r="D34" s="42">
        <v>48</v>
      </c>
      <c r="E34" s="42">
        <v>100000</v>
      </c>
      <c r="F34" s="42">
        <v>100</v>
      </c>
      <c r="G34" s="44">
        <v>500</v>
      </c>
      <c r="H34" s="38"/>
      <c r="I34" s="46"/>
      <c r="J34" s="37"/>
      <c r="K34" s="11">
        <f t="shared" si="3"/>
        <v>0</v>
      </c>
      <c r="L34" s="39"/>
      <c r="M34" s="40"/>
      <c r="N34" s="40"/>
      <c r="O34" s="40"/>
      <c r="P34" s="11"/>
      <c r="Q34" s="11"/>
      <c r="R34" s="35"/>
      <c r="S34" s="32"/>
      <c r="T34" s="33"/>
    </row>
    <row r="35" spans="2:20" ht="12.75" x14ac:dyDescent="0.2">
      <c r="B35" s="42" t="s">
        <v>115</v>
      </c>
      <c r="C35" s="43"/>
      <c r="D35" s="42">
        <v>48</v>
      </c>
      <c r="E35" s="42">
        <v>120000</v>
      </c>
      <c r="F35" s="42">
        <v>50</v>
      </c>
      <c r="G35" s="44">
        <v>560</v>
      </c>
      <c r="H35" s="38"/>
      <c r="I35" s="46"/>
      <c r="J35" s="37"/>
      <c r="K35" s="11">
        <f t="shared" si="3"/>
        <v>0</v>
      </c>
      <c r="L35" s="39"/>
      <c r="M35" s="40"/>
      <c r="N35" s="40"/>
      <c r="O35" s="40"/>
      <c r="P35" s="11"/>
      <c r="Q35" s="11"/>
      <c r="R35" s="35"/>
      <c r="S35" s="32"/>
      <c r="T35" s="33"/>
    </row>
    <row r="36" spans="2:20" ht="12.75" x14ac:dyDescent="0.2">
      <c r="B36" s="42" t="s">
        <v>116</v>
      </c>
      <c r="C36" s="43"/>
      <c r="D36" s="42">
        <v>60</v>
      </c>
      <c r="E36" s="42">
        <v>50000</v>
      </c>
      <c r="F36" s="42">
        <v>20</v>
      </c>
      <c r="G36" s="44">
        <v>410</v>
      </c>
      <c r="H36" s="38"/>
      <c r="I36" s="46"/>
      <c r="J36" s="37"/>
      <c r="K36" s="11">
        <f t="shared" si="3"/>
        <v>0</v>
      </c>
      <c r="L36" s="39"/>
      <c r="M36" s="40"/>
      <c r="N36" s="40"/>
      <c r="O36" s="40"/>
      <c r="P36" s="11"/>
      <c r="Q36" s="11"/>
      <c r="R36" s="35"/>
      <c r="S36" s="32"/>
      <c r="T36" s="33"/>
    </row>
    <row r="37" spans="2:20" ht="12.75" x14ac:dyDescent="0.2">
      <c r="B37" s="42" t="s">
        <v>117</v>
      </c>
      <c r="C37" s="43"/>
      <c r="D37" s="42">
        <v>60</v>
      </c>
      <c r="E37" s="42">
        <v>75000</v>
      </c>
      <c r="F37" s="42">
        <v>20</v>
      </c>
      <c r="G37" s="44">
        <v>435</v>
      </c>
      <c r="H37" s="38"/>
      <c r="I37" s="46"/>
      <c r="J37" s="37"/>
      <c r="K37" s="11">
        <f t="shared" si="3"/>
        <v>0</v>
      </c>
      <c r="L37" s="39"/>
      <c r="M37" s="40"/>
      <c r="N37" s="40"/>
      <c r="O37" s="40"/>
      <c r="P37" s="11"/>
      <c r="Q37" s="11"/>
      <c r="R37" s="35"/>
      <c r="S37" s="32"/>
      <c r="T37" s="33"/>
    </row>
    <row r="38" spans="2:20" ht="12.75" x14ac:dyDescent="0.2">
      <c r="B38" s="42" t="s">
        <v>118</v>
      </c>
      <c r="C38" s="43"/>
      <c r="D38" s="42">
        <v>60</v>
      </c>
      <c r="E38" s="42">
        <v>100000</v>
      </c>
      <c r="F38" s="42">
        <v>30</v>
      </c>
      <c r="G38" s="44">
        <v>465</v>
      </c>
      <c r="H38" s="38"/>
      <c r="I38" s="46"/>
      <c r="J38" s="37"/>
      <c r="K38" s="11">
        <f t="shared" si="3"/>
        <v>0</v>
      </c>
      <c r="L38" s="39"/>
      <c r="M38" s="40"/>
      <c r="N38" s="40"/>
      <c r="O38" s="40"/>
      <c r="P38" s="11"/>
      <c r="Q38" s="11"/>
      <c r="R38" s="35"/>
      <c r="S38" s="32"/>
      <c r="T38" s="33"/>
    </row>
    <row r="39" spans="2:20" ht="12.75" x14ac:dyDescent="0.2">
      <c r="B39" s="42" t="s">
        <v>119</v>
      </c>
      <c r="C39" s="43"/>
      <c r="D39" s="42">
        <v>60</v>
      </c>
      <c r="E39" s="42">
        <v>125000</v>
      </c>
      <c r="F39" s="42">
        <v>20</v>
      </c>
      <c r="G39" s="44">
        <v>480</v>
      </c>
      <c r="H39" s="38"/>
      <c r="I39" s="46"/>
      <c r="J39" s="37"/>
      <c r="K39" s="11">
        <f t="shared" si="3"/>
        <v>0</v>
      </c>
      <c r="L39" s="39"/>
      <c r="M39" s="40"/>
      <c r="N39" s="40"/>
      <c r="O39" s="40"/>
      <c r="P39" s="11"/>
      <c r="Q39" s="11"/>
      <c r="R39" s="35"/>
      <c r="S39" s="32"/>
      <c r="T39" s="33"/>
    </row>
    <row r="40" spans="2:20" ht="12.75" x14ac:dyDescent="0.2">
      <c r="B40" s="42" t="s">
        <v>120</v>
      </c>
      <c r="C40" s="43"/>
      <c r="D40" s="42">
        <v>36</v>
      </c>
      <c r="E40" s="42">
        <v>60000</v>
      </c>
      <c r="F40" s="42">
        <v>35</v>
      </c>
      <c r="G40" s="44">
        <v>625</v>
      </c>
      <c r="H40" s="38"/>
      <c r="I40" s="46"/>
      <c r="J40" s="37"/>
      <c r="K40" s="11">
        <f t="shared" si="3"/>
        <v>0</v>
      </c>
      <c r="L40" s="39"/>
      <c r="M40" s="40"/>
      <c r="N40" s="40"/>
      <c r="O40" s="40"/>
      <c r="P40" s="11"/>
      <c r="Q40" s="11"/>
      <c r="R40" s="35"/>
      <c r="S40" s="32"/>
      <c r="T40" s="33"/>
    </row>
    <row r="41" spans="2:20" ht="12.75" x14ac:dyDescent="0.2">
      <c r="B41" s="42" t="s">
        <v>121</v>
      </c>
      <c r="C41" s="43"/>
      <c r="D41" s="42">
        <v>36</v>
      </c>
      <c r="E41" s="42">
        <v>90000</v>
      </c>
      <c r="F41" s="42">
        <v>75</v>
      </c>
      <c r="G41" s="44">
        <v>645</v>
      </c>
      <c r="H41" s="38"/>
      <c r="I41" s="46"/>
      <c r="J41" s="37"/>
      <c r="K41" s="11">
        <f t="shared" si="3"/>
        <v>0</v>
      </c>
      <c r="L41" s="39"/>
      <c r="M41" s="40"/>
      <c r="N41" s="40"/>
      <c r="O41" s="40"/>
      <c r="P41" s="11"/>
      <c r="Q41" s="11"/>
      <c r="R41" s="35"/>
      <c r="S41" s="32"/>
      <c r="T41" s="33"/>
    </row>
    <row r="42" spans="2:20" ht="12.75" x14ac:dyDescent="0.2">
      <c r="B42" s="42" t="s">
        <v>122</v>
      </c>
      <c r="C42" s="43"/>
      <c r="D42" s="42">
        <v>36</v>
      </c>
      <c r="E42" s="42">
        <v>120000</v>
      </c>
      <c r="F42" s="42">
        <v>75</v>
      </c>
      <c r="G42" s="44">
        <v>760</v>
      </c>
      <c r="H42" s="38"/>
      <c r="I42" s="46"/>
      <c r="J42" s="37"/>
      <c r="K42" s="11">
        <f t="shared" si="3"/>
        <v>0</v>
      </c>
      <c r="L42" s="39"/>
      <c r="M42" s="40"/>
      <c r="N42" s="40"/>
      <c r="O42" s="40"/>
      <c r="P42" s="11"/>
      <c r="Q42" s="11"/>
      <c r="R42" s="35"/>
      <c r="S42" s="32"/>
      <c r="T42" s="33"/>
    </row>
    <row r="43" spans="2:20" ht="12.75" x14ac:dyDescent="0.2">
      <c r="B43" s="42" t="s">
        <v>123</v>
      </c>
      <c r="C43" s="43"/>
      <c r="D43" s="42">
        <v>48</v>
      </c>
      <c r="E43" s="42">
        <v>40000</v>
      </c>
      <c r="F43" s="42">
        <v>35</v>
      </c>
      <c r="G43" s="44">
        <v>560</v>
      </c>
      <c r="H43" s="38"/>
      <c r="I43" s="46"/>
      <c r="J43" s="37"/>
      <c r="K43" s="11">
        <f t="shared" si="3"/>
        <v>0</v>
      </c>
      <c r="L43" s="39"/>
      <c r="M43" s="40"/>
      <c r="N43" s="40"/>
      <c r="O43" s="40"/>
      <c r="P43" s="11"/>
      <c r="Q43" s="11"/>
      <c r="R43" s="35"/>
      <c r="S43" s="32"/>
      <c r="T43" s="33"/>
    </row>
    <row r="44" spans="2:20" ht="12.75" x14ac:dyDescent="0.2">
      <c r="B44" s="42" t="s">
        <v>124</v>
      </c>
      <c r="C44" s="43"/>
      <c r="D44" s="42">
        <v>48</v>
      </c>
      <c r="E44" s="42">
        <v>60000</v>
      </c>
      <c r="F44" s="42">
        <v>25</v>
      </c>
      <c r="G44" s="44">
        <v>580</v>
      </c>
      <c r="H44" s="38"/>
      <c r="I44" s="46"/>
      <c r="J44" s="37"/>
      <c r="K44" s="11">
        <f t="shared" si="3"/>
        <v>0</v>
      </c>
      <c r="L44" s="39"/>
      <c r="M44" s="40"/>
      <c r="N44" s="40"/>
      <c r="O44" s="40"/>
      <c r="P44" s="11"/>
      <c r="Q44" s="11"/>
      <c r="R44" s="35"/>
      <c r="S44" s="32"/>
      <c r="T44" s="33"/>
    </row>
    <row r="45" spans="2:20" ht="12.75" x14ac:dyDescent="0.2">
      <c r="B45" s="42" t="s">
        <v>125</v>
      </c>
      <c r="C45" s="43"/>
      <c r="D45" s="42">
        <v>48</v>
      </c>
      <c r="E45" s="42">
        <v>80000</v>
      </c>
      <c r="F45" s="42">
        <v>35</v>
      </c>
      <c r="G45" s="44">
        <v>600</v>
      </c>
      <c r="H45" s="38"/>
      <c r="I45" s="46"/>
      <c r="J45" s="37"/>
      <c r="K45" s="11">
        <f t="shared" si="3"/>
        <v>0</v>
      </c>
      <c r="L45" s="39"/>
      <c r="M45" s="40"/>
      <c r="N45" s="40"/>
      <c r="O45" s="40"/>
      <c r="P45" s="11"/>
      <c r="Q45" s="11"/>
      <c r="R45" s="35"/>
      <c r="S45" s="32"/>
      <c r="T45" s="33"/>
    </row>
    <row r="46" spans="2:20" ht="12.75" x14ac:dyDescent="0.2">
      <c r="B46" s="42" t="s">
        <v>126</v>
      </c>
      <c r="C46" s="43"/>
      <c r="D46" s="42">
        <v>48</v>
      </c>
      <c r="E46" s="42">
        <v>100000</v>
      </c>
      <c r="F46" s="42">
        <v>50</v>
      </c>
      <c r="G46" s="44">
        <v>635</v>
      </c>
      <c r="H46" s="38"/>
      <c r="I46" s="46"/>
      <c r="J46" s="37"/>
      <c r="K46" s="11">
        <f t="shared" si="3"/>
        <v>0</v>
      </c>
      <c r="L46" s="39"/>
      <c r="M46" s="40"/>
      <c r="N46" s="40"/>
      <c r="O46" s="40"/>
      <c r="P46" s="11"/>
      <c r="Q46" s="11"/>
      <c r="R46" s="35"/>
      <c r="S46" s="32"/>
      <c r="T46" s="33"/>
    </row>
    <row r="47" spans="2:20" ht="12.75" x14ac:dyDescent="0.2">
      <c r="B47" s="42" t="s">
        <v>127</v>
      </c>
      <c r="C47" s="43"/>
      <c r="D47" s="42">
        <v>48</v>
      </c>
      <c r="E47" s="42">
        <v>120000</v>
      </c>
      <c r="F47" s="42">
        <v>55</v>
      </c>
      <c r="G47" s="44">
        <v>690</v>
      </c>
      <c r="H47" s="38"/>
      <c r="I47" s="46"/>
      <c r="J47" s="37"/>
      <c r="K47" s="11">
        <f t="shared" si="3"/>
        <v>0</v>
      </c>
      <c r="L47" s="39"/>
      <c r="M47" s="40"/>
      <c r="N47" s="40"/>
      <c r="O47" s="40"/>
      <c r="P47" s="11"/>
      <c r="Q47" s="11"/>
      <c r="R47" s="35"/>
      <c r="S47" s="32"/>
      <c r="T47" s="33"/>
    </row>
    <row r="48" spans="2:20" ht="12.75" x14ac:dyDescent="0.2">
      <c r="B48" s="42" t="s">
        <v>128</v>
      </c>
      <c r="C48" s="43"/>
      <c r="D48" s="42">
        <v>60</v>
      </c>
      <c r="E48" s="42">
        <v>50000</v>
      </c>
      <c r="F48" s="42">
        <v>20</v>
      </c>
      <c r="G48" s="44">
        <v>505</v>
      </c>
      <c r="H48" s="38"/>
      <c r="I48" s="46"/>
      <c r="J48" s="37"/>
      <c r="K48" s="11">
        <f t="shared" si="3"/>
        <v>0</v>
      </c>
      <c r="L48" s="39"/>
      <c r="M48" s="40"/>
      <c r="N48" s="40"/>
      <c r="O48" s="40"/>
      <c r="P48" s="11"/>
      <c r="Q48" s="11"/>
      <c r="R48" s="35"/>
      <c r="S48" s="32"/>
      <c r="T48" s="33"/>
    </row>
    <row r="49" spans="2:25" ht="12.75" x14ac:dyDescent="0.2">
      <c r="B49" s="42" t="s">
        <v>129</v>
      </c>
      <c r="C49" s="43"/>
      <c r="D49" s="42">
        <v>60</v>
      </c>
      <c r="E49" s="42">
        <v>75000</v>
      </c>
      <c r="F49" s="42">
        <v>25</v>
      </c>
      <c r="G49" s="44">
        <v>535</v>
      </c>
      <c r="H49" s="38"/>
      <c r="I49" s="46"/>
      <c r="J49" s="37"/>
      <c r="K49" s="11">
        <f t="shared" si="3"/>
        <v>0</v>
      </c>
      <c r="L49" s="39"/>
      <c r="M49" s="40"/>
      <c r="N49" s="40"/>
      <c r="O49" s="40"/>
      <c r="P49" s="11"/>
      <c r="Q49" s="11"/>
      <c r="R49" s="35"/>
      <c r="S49" s="32"/>
      <c r="T49" s="33"/>
    </row>
    <row r="50" spans="2:25" ht="12.75" x14ac:dyDescent="0.2">
      <c r="B50" s="42" t="s">
        <v>130</v>
      </c>
      <c r="C50" s="43"/>
      <c r="D50" s="42">
        <v>60</v>
      </c>
      <c r="E50" s="42">
        <v>100000</v>
      </c>
      <c r="F50" s="42">
        <v>20</v>
      </c>
      <c r="G50" s="44">
        <v>580</v>
      </c>
      <c r="H50" s="38"/>
      <c r="I50" s="46"/>
      <c r="J50" s="37"/>
      <c r="K50" s="11">
        <f t="shared" si="3"/>
        <v>0</v>
      </c>
      <c r="L50" s="39"/>
      <c r="M50" s="40"/>
      <c r="N50" s="40"/>
      <c r="O50" s="40"/>
      <c r="P50" s="11">
        <f t="shared" ref="P50:P57" si="4">+H50*D50*F50</f>
        <v>0</v>
      </c>
      <c r="Q50" s="11">
        <f t="shared" ref="Q50:Q57" si="5">+(K50+(N50+O50+M50)*D50)*F50</f>
        <v>0</v>
      </c>
      <c r="R50" s="35" t="e">
        <f t="shared" ref="R50:R58" si="6">Q50/$F$77</f>
        <v>#DIV/0!</v>
      </c>
      <c r="S50" s="32"/>
      <c r="T50" s="33"/>
    </row>
    <row r="51" spans="2:25" ht="12.75" x14ac:dyDescent="0.2">
      <c r="B51" s="42" t="s">
        <v>131</v>
      </c>
      <c r="C51" s="43"/>
      <c r="D51" s="42">
        <v>60</v>
      </c>
      <c r="E51" s="42">
        <v>125000</v>
      </c>
      <c r="F51" s="42">
        <v>30</v>
      </c>
      <c r="G51" s="44">
        <v>610</v>
      </c>
      <c r="H51" s="38"/>
      <c r="I51" s="46"/>
      <c r="J51" s="37"/>
      <c r="K51" s="11">
        <f t="shared" si="3"/>
        <v>0</v>
      </c>
      <c r="L51" s="39"/>
      <c r="M51" s="40"/>
      <c r="N51" s="40"/>
      <c r="O51" s="40"/>
      <c r="P51" s="11">
        <f t="shared" si="4"/>
        <v>0</v>
      </c>
      <c r="Q51" s="11">
        <f t="shared" si="5"/>
        <v>0</v>
      </c>
      <c r="R51" s="35" t="e">
        <f t="shared" si="6"/>
        <v>#DIV/0!</v>
      </c>
      <c r="S51" s="32"/>
      <c r="T51" s="33"/>
    </row>
    <row r="52" spans="2:25" ht="12.75" x14ac:dyDescent="0.2">
      <c r="B52" s="42" t="s">
        <v>132</v>
      </c>
      <c r="C52" s="43"/>
      <c r="D52" s="42">
        <v>36</v>
      </c>
      <c r="E52" s="42">
        <v>30000</v>
      </c>
      <c r="F52" s="42">
        <v>100</v>
      </c>
      <c r="G52" s="44">
        <v>620</v>
      </c>
      <c r="H52" s="38"/>
      <c r="I52" s="46"/>
      <c r="J52" s="37"/>
      <c r="K52" s="11">
        <f t="shared" si="3"/>
        <v>0</v>
      </c>
      <c r="L52" s="39"/>
      <c r="M52" s="40"/>
      <c r="N52" s="40"/>
      <c r="O52" s="40"/>
      <c r="P52" s="11">
        <f t="shared" si="4"/>
        <v>0</v>
      </c>
      <c r="Q52" s="11">
        <f t="shared" si="5"/>
        <v>0</v>
      </c>
      <c r="R52" s="35" t="e">
        <f t="shared" si="6"/>
        <v>#DIV/0!</v>
      </c>
      <c r="S52" s="32"/>
      <c r="T52" s="33"/>
    </row>
    <row r="53" spans="2:25" ht="12.75" x14ac:dyDescent="0.2">
      <c r="B53" s="42" t="s">
        <v>133</v>
      </c>
      <c r="C53" s="43"/>
      <c r="D53" s="42">
        <v>36</v>
      </c>
      <c r="E53" s="42">
        <v>45000</v>
      </c>
      <c r="F53" s="42">
        <v>50</v>
      </c>
      <c r="G53" s="44">
        <v>650</v>
      </c>
      <c r="H53" s="38"/>
      <c r="I53" s="46"/>
      <c r="J53" s="37"/>
      <c r="K53" s="11">
        <f t="shared" si="3"/>
        <v>0</v>
      </c>
      <c r="L53" s="39"/>
      <c r="M53" s="40"/>
      <c r="N53" s="40"/>
      <c r="O53" s="40"/>
      <c r="P53" s="11">
        <f t="shared" si="4"/>
        <v>0</v>
      </c>
      <c r="Q53" s="11">
        <f t="shared" si="5"/>
        <v>0</v>
      </c>
      <c r="R53" s="35" t="e">
        <f t="shared" si="6"/>
        <v>#DIV/0!</v>
      </c>
      <c r="S53" s="32"/>
      <c r="T53" s="33"/>
    </row>
    <row r="54" spans="2:25" ht="12.75" x14ac:dyDescent="0.2">
      <c r="B54" s="42" t="s">
        <v>134</v>
      </c>
      <c r="C54" s="43"/>
      <c r="D54" s="42">
        <v>48</v>
      </c>
      <c r="E54" s="42">
        <v>40000</v>
      </c>
      <c r="F54" s="42">
        <v>20</v>
      </c>
      <c r="G54" s="44">
        <v>555</v>
      </c>
      <c r="H54" s="38"/>
      <c r="I54" s="46"/>
      <c r="J54" s="37"/>
      <c r="K54" s="11">
        <f t="shared" si="3"/>
        <v>0</v>
      </c>
      <c r="L54" s="39"/>
      <c r="M54" s="40"/>
      <c r="N54" s="40"/>
      <c r="O54" s="40"/>
      <c r="P54" s="11">
        <f t="shared" si="4"/>
        <v>0</v>
      </c>
      <c r="Q54" s="11">
        <f t="shared" si="5"/>
        <v>0</v>
      </c>
      <c r="R54" s="35" t="e">
        <f t="shared" si="6"/>
        <v>#DIV/0!</v>
      </c>
      <c r="S54" s="32"/>
      <c r="T54" s="33"/>
    </row>
    <row r="55" spans="2:25" ht="12.75" x14ac:dyDescent="0.2">
      <c r="B55" s="42" t="s">
        <v>135</v>
      </c>
      <c r="C55" s="43"/>
      <c r="D55" s="42">
        <v>48</v>
      </c>
      <c r="E55" s="42">
        <v>60000</v>
      </c>
      <c r="F55" s="42">
        <v>20</v>
      </c>
      <c r="G55" s="44">
        <v>585</v>
      </c>
      <c r="H55" s="38"/>
      <c r="I55" s="46"/>
      <c r="J55" s="37"/>
      <c r="K55" s="11">
        <f t="shared" si="3"/>
        <v>0</v>
      </c>
      <c r="L55" s="39"/>
      <c r="M55" s="40"/>
      <c r="N55" s="40"/>
      <c r="O55" s="40"/>
      <c r="P55" s="11">
        <f t="shared" si="4"/>
        <v>0</v>
      </c>
      <c r="Q55" s="11">
        <f t="shared" si="5"/>
        <v>0</v>
      </c>
      <c r="R55" s="35" t="e">
        <f t="shared" si="6"/>
        <v>#DIV/0!</v>
      </c>
      <c r="S55" s="32"/>
      <c r="T55" s="33"/>
    </row>
    <row r="56" spans="2:25" ht="12.75" x14ac:dyDescent="0.2">
      <c r="B56" s="42" t="s">
        <v>136</v>
      </c>
      <c r="C56" s="43"/>
      <c r="D56" s="42">
        <v>60</v>
      </c>
      <c r="E56" s="42">
        <v>50000</v>
      </c>
      <c r="F56" s="42">
        <v>20</v>
      </c>
      <c r="G56" s="44">
        <v>540</v>
      </c>
      <c r="H56" s="38"/>
      <c r="I56" s="46"/>
      <c r="J56" s="37"/>
      <c r="K56" s="11">
        <f t="shared" si="3"/>
        <v>0</v>
      </c>
      <c r="L56" s="39"/>
      <c r="M56" s="40"/>
      <c r="N56" s="40"/>
      <c r="O56" s="40"/>
      <c r="P56" s="11">
        <f t="shared" si="4"/>
        <v>0</v>
      </c>
      <c r="Q56" s="11">
        <f t="shared" si="5"/>
        <v>0</v>
      </c>
      <c r="R56" s="35" t="e">
        <f t="shared" si="6"/>
        <v>#DIV/0!</v>
      </c>
      <c r="S56" s="32"/>
      <c r="T56" s="33"/>
    </row>
    <row r="57" spans="2:25" ht="12.75" x14ac:dyDescent="0.2">
      <c r="B57" s="42" t="s">
        <v>137</v>
      </c>
      <c r="C57" s="43"/>
      <c r="D57" s="42">
        <v>60</v>
      </c>
      <c r="E57" s="42">
        <v>75000</v>
      </c>
      <c r="F57" s="42">
        <v>20</v>
      </c>
      <c r="G57" s="44">
        <v>565</v>
      </c>
      <c r="H57" s="38"/>
      <c r="I57" s="46"/>
      <c r="J57" s="37"/>
      <c r="K57" s="11">
        <f t="shared" si="3"/>
        <v>0</v>
      </c>
      <c r="L57" s="39"/>
      <c r="M57" s="40"/>
      <c r="N57" s="40"/>
      <c r="O57" s="40"/>
      <c r="P57" s="11">
        <f t="shared" si="4"/>
        <v>0</v>
      </c>
      <c r="Q57" s="11">
        <f t="shared" si="5"/>
        <v>0</v>
      </c>
      <c r="R57" s="35" t="e">
        <f t="shared" si="6"/>
        <v>#DIV/0!</v>
      </c>
      <c r="S57" s="32"/>
      <c r="T57" s="33"/>
    </row>
    <row r="58" spans="2:25" ht="12.75" x14ac:dyDescent="0.25">
      <c r="B58" s="12" t="s">
        <v>2</v>
      </c>
      <c r="C58" s="12"/>
      <c r="D58" s="12"/>
      <c r="E58" s="12"/>
      <c r="F58" s="12"/>
      <c r="G58" s="13">
        <f>+SUMPRODUCT(D4:D57,F4:F57,G4:G57)</f>
        <v>70131000</v>
      </c>
      <c r="H58" s="13">
        <f>+SUMPRODUCT(H4:H57,D4:D57,F4:F57)</f>
        <v>0</v>
      </c>
      <c r="I58" s="13"/>
      <c r="J58" s="13"/>
      <c r="K58" s="13"/>
      <c r="L58" s="13"/>
      <c r="M58" s="13"/>
      <c r="N58" s="13"/>
      <c r="O58" s="13"/>
      <c r="P58" s="14">
        <f>SUM(P4:P57)</f>
        <v>0</v>
      </c>
      <c r="Q58" s="15">
        <f>SUM(Q4:Q57)</f>
        <v>0</v>
      </c>
      <c r="R58" s="16" t="e">
        <f t="shared" si="6"/>
        <v>#DIV/0!</v>
      </c>
      <c r="S58" s="75"/>
      <c r="T58" s="75"/>
      <c r="U58" s="8"/>
    </row>
    <row r="59" spans="2:25" x14ac:dyDescent="0.25">
      <c r="U59" s="8"/>
    </row>
    <row r="60" spans="2:25" x14ac:dyDescent="0.25">
      <c r="H60" s="36"/>
      <c r="U60" s="8"/>
    </row>
    <row r="63" spans="2:25" ht="22.7" customHeight="1" x14ac:dyDescent="0.25">
      <c r="B63" s="70" t="s">
        <v>15</v>
      </c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</row>
    <row r="64" spans="2:25" ht="25.5" x14ac:dyDescent="0.25">
      <c r="B64" s="41" t="s">
        <v>6</v>
      </c>
      <c r="C64" s="41"/>
      <c r="D64" s="41"/>
      <c r="E64" s="41"/>
      <c r="F64" s="41" t="s">
        <v>1</v>
      </c>
      <c r="G64" s="41" t="s">
        <v>4</v>
      </c>
      <c r="H64" s="72" t="s">
        <v>7</v>
      </c>
      <c r="I64" s="73"/>
      <c r="J64" s="73"/>
      <c r="K64" s="73"/>
      <c r="L64" s="73"/>
      <c r="M64" s="73"/>
      <c r="N64" s="73"/>
      <c r="O64" s="73"/>
      <c r="P64" s="74"/>
      <c r="Q64" s="61"/>
      <c r="R64" s="62"/>
      <c r="S64" s="62"/>
      <c r="T64" s="62"/>
      <c r="U64" s="62"/>
      <c r="V64" s="62"/>
      <c r="W64" s="62"/>
      <c r="X64" s="62"/>
      <c r="Y64" s="62"/>
    </row>
    <row r="65" spans="2:16" ht="12.75" x14ac:dyDescent="0.25">
      <c r="B65" s="27" t="s">
        <v>5</v>
      </c>
      <c r="C65" s="27"/>
      <c r="D65" s="27"/>
      <c r="E65" s="27"/>
      <c r="F65" s="10"/>
      <c r="G65" s="17" t="e">
        <f t="shared" ref="G65:G72" si="7">F65/$F$77</f>
        <v>#DIV/0!</v>
      </c>
      <c r="H65" s="32"/>
      <c r="I65" s="29"/>
      <c r="J65" s="29"/>
      <c r="K65" s="29"/>
      <c r="L65" s="29"/>
      <c r="M65" s="29"/>
      <c r="N65" s="29"/>
      <c r="O65" s="29"/>
      <c r="P65" s="33"/>
    </row>
    <row r="66" spans="2:16" ht="25.5" x14ac:dyDescent="0.25">
      <c r="B66" s="27" t="s">
        <v>26</v>
      </c>
      <c r="C66" s="27"/>
      <c r="D66" s="27"/>
      <c r="E66" s="27"/>
      <c r="F66" s="10"/>
      <c r="G66" s="17" t="e">
        <f t="shared" si="7"/>
        <v>#DIV/0!</v>
      </c>
      <c r="H66" s="32"/>
      <c r="I66" s="29"/>
      <c r="J66" s="29"/>
      <c r="K66" s="29"/>
      <c r="L66" s="29"/>
      <c r="M66" s="29"/>
      <c r="N66" s="29"/>
      <c r="O66" s="29"/>
      <c r="P66" s="33"/>
    </row>
    <row r="67" spans="2:16" ht="25.5" x14ac:dyDescent="0.25">
      <c r="B67" s="27" t="s">
        <v>27</v>
      </c>
      <c r="C67" s="27"/>
      <c r="D67" s="27"/>
      <c r="E67" s="27"/>
      <c r="F67" s="10"/>
      <c r="G67" s="17" t="e">
        <f t="shared" si="7"/>
        <v>#DIV/0!</v>
      </c>
      <c r="H67" s="32"/>
      <c r="I67" s="29"/>
      <c r="J67" s="29"/>
      <c r="K67" s="29"/>
      <c r="L67" s="29"/>
      <c r="M67" s="29"/>
      <c r="N67" s="29"/>
      <c r="O67" s="29"/>
      <c r="P67" s="33"/>
    </row>
    <row r="68" spans="2:16" ht="25.5" x14ac:dyDescent="0.25">
      <c r="B68" s="27" t="s">
        <v>28</v>
      </c>
      <c r="C68" s="27"/>
      <c r="D68" s="27"/>
      <c r="E68" s="27"/>
      <c r="F68" s="10"/>
      <c r="G68" s="17" t="e">
        <f t="shared" si="7"/>
        <v>#DIV/0!</v>
      </c>
      <c r="H68" s="32"/>
      <c r="I68" s="29"/>
      <c r="J68" s="29"/>
      <c r="K68" s="29"/>
      <c r="L68" s="29"/>
      <c r="M68" s="29"/>
      <c r="N68" s="29"/>
      <c r="O68" s="29"/>
      <c r="P68" s="33"/>
    </row>
    <row r="69" spans="2:16" ht="12.75" x14ac:dyDescent="0.25">
      <c r="B69" s="27" t="s">
        <v>30</v>
      </c>
      <c r="C69" s="27"/>
      <c r="D69" s="27"/>
      <c r="E69" s="27"/>
      <c r="F69" s="10"/>
      <c r="G69" s="17" t="e">
        <f t="shared" si="7"/>
        <v>#DIV/0!</v>
      </c>
      <c r="H69" s="32"/>
      <c r="I69" s="29"/>
      <c r="J69" s="29"/>
      <c r="K69" s="29"/>
      <c r="L69" s="29"/>
      <c r="M69" s="29"/>
      <c r="N69" s="29"/>
      <c r="O69" s="29"/>
      <c r="P69" s="33"/>
    </row>
    <row r="70" spans="2:16" ht="12.75" x14ac:dyDescent="0.25">
      <c r="B70" s="27" t="s">
        <v>29</v>
      </c>
      <c r="C70" s="27"/>
      <c r="D70" s="27"/>
      <c r="E70" s="27"/>
      <c r="F70" s="10"/>
      <c r="G70" s="17" t="e">
        <f t="shared" si="7"/>
        <v>#DIV/0!</v>
      </c>
      <c r="H70" s="32"/>
      <c r="I70" s="29"/>
      <c r="J70" s="29"/>
      <c r="K70" s="29"/>
      <c r="L70" s="29"/>
      <c r="M70" s="29"/>
      <c r="N70" s="29"/>
      <c r="O70" s="29"/>
      <c r="P70" s="33"/>
    </row>
    <row r="71" spans="2:16" ht="38.25" x14ac:dyDescent="0.25">
      <c r="B71" s="27" t="s">
        <v>37</v>
      </c>
      <c r="C71" s="27"/>
      <c r="D71" s="27"/>
      <c r="E71" s="27"/>
      <c r="F71" s="10"/>
      <c r="G71" s="17" t="e">
        <f t="shared" si="7"/>
        <v>#DIV/0!</v>
      </c>
      <c r="H71" s="32"/>
      <c r="I71" s="29"/>
      <c r="J71" s="29"/>
      <c r="K71" s="29"/>
      <c r="L71" s="29"/>
      <c r="M71" s="29"/>
      <c r="N71" s="29"/>
      <c r="O71" s="29"/>
      <c r="P71" s="33"/>
    </row>
    <row r="72" spans="2:16" ht="12.75" x14ac:dyDescent="0.25">
      <c r="B72" s="12" t="s">
        <v>2</v>
      </c>
      <c r="C72" s="12"/>
      <c r="D72" s="12"/>
      <c r="E72" s="12"/>
      <c r="F72" s="19">
        <f>SUM(F65:F71)</f>
        <v>0</v>
      </c>
      <c r="G72" s="18" t="e">
        <f t="shared" si="7"/>
        <v>#DIV/0!</v>
      </c>
      <c r="H72" s="63"/>
      <c r="I72" s="64"/>
      <c r="J72" s="64"/>
      <c r="K72" s="64"/>
      <c r="L72" s="64"/>
      <c r="M72" s="64"/>
      <c r="N72" s="64"/>
      <c r="O72" s="64"/>
      <c r="P72" s="65"/>
    </row>
    <row r="75" spans="2:16" ht="22.7" customHeight="1" x14ac:dyDescent="0.25">
      <c r="B75" s="60" t="s">
        <v>8</v>
      </c>
      <c r="C75" s="60"/>
      <c r="D75" s="60"/>
      <c r="E75" s="60"/>
      <c r="F75" s="60"/>
      <c r="G75" s="60"/>
    </row>
    <row r="76" spans="2:16" ht="30" x14ac:dyDescent="0.25">
      <c r="B76" s="20" t="s">
        <v>9</v>
      </c>
      <c r="C76" s="20"/>
      <c r="D76" s="20"/>
      <c r="E76" s="26"/>
      <c r="F76" s="21">
        <f>P58</f>
        <v>0</v>
      </c>
      <c r="G76" s="22"/>
    </row>
    <row r="77" spans="2:16" ht="30" x14ac:dyDescent="0.25">
      <c r="B77" s="20" t="s">
        <v>10</v>
      </c>
      <c r="C77" s="20"/>
      <c r="D77" s="20"/>
      <c r="E77" s="25"/>
      <c r="F77" s="21">
        <f>Q58+F72</f>
        <v>0</v>
      </c>
      <c r="G77" s="34" t="e">
        <f>F77/$F$76</f>
        <v>#DIV/0!</v>
      </c>
    </row>
    <row r="78" spans="2:16" ht="30" x14ac:dyDescent="0.25">
      <c r="B78" s="20" t="s">
        <v>11</v>
      </c>
      <c r="C78" s="20"/>
      <c r="D78" s="20"/>
      <c r="E78" s="20"/>
      <c r="F78" s="21">
        <f>F76-F77</f>
        <v>0</v>
      </c>
      <c r="G78" s="23" t="e">
        <f>F78/$F$76</f>
        <v>#DIV/0!</v>
      </c>
    </row>
    <row r="79" spans="2:16" ht="15" x14ac:dyDescent="0.25">
      <c r="B79" s="24"/>
      <c r="C79" s="24"/>
      <c r="D79" s="24"/>
      <c r="E79" s="24"/>
      <c r="F79" s="24"/>
      <c r="G79" s="24"/>
    </row>
  </sheetData>
  <mergeCells count="9">
    <mergeCell ref="H64:P64"/>
    <mergeCell ref="Q64:Y64"/>
    <mergeCell ref="H72:P72"/>
    <mergeCell ref="B75:G75"/>
    <mergeCell ref="B1:T1"/>
    <mergeCell ref="B2:T2"/>
    <mergeCell ref="S3:T3"/>
    <mergeCell ref="S58:T58"/>
    <mergeCell ref="B63:P63"/>
  </mergeCells>
  <pageMargins left="0.7" right="0.7" top="0.75" bottom="0.75" header="0.3" footer="0.3"/>
  <pageSetup paperSize="8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21"/>
  <sheetViews>
    <sheetView topLeftCell="H1" zoomScaleNormal="100" zoomScalePageLayoutView="77" workbookViewId="0">
      <selection activeCell="N8" sqref="N8"/>
    </sheetView>
  </sheetViews>
  <sheetFormatPr defaultColWidth="8.7109375" defaultRowHeight="12" x14ac:dyDescent="0.25"/>
  <cols>
    <col min="1" max="1" width="4" style="1" customWidth="1"/>
    <col min="2" max="2" width="13.7109375" style="1" customWidth="1"/>
    <col min="3" max="3" width="27.85546875" style="1" customWidth="1"/>
    <col min="4" max="4" width="14.28515625" style="1" customWidth="1"/>
    <col min="5" max="5" width="12.85546875" style="1" customWidth="1"/>
    <col min="6" max="6" width="11.42578125" style="1" customWidth="1"/>
    <col min="7" max="7" width="12.140625" style="1" bestFit="1" customWidth="1"/>
    <col min="8" max="8" width="15.28515625" style="1" bestFit="1" customWidth="1"/>
    <col min="9" max="9" width="13.42578125" style="1" customWidth="1"/>
    <col min="10" max="10" width="12.140625" style="1" customWidth="1"/>
    <col min="11" max="11" width="14.7109375" style="1" customWidth="1"/>
    <col min="12" max="15" width="13.42578125" style="1" customWidth="1"/>
    <col min="16" max="16" width="12.140625" style="1" bestFit="1" customWidth="1"/>
    <col min="17" max="17" width="13.7109375" style="1" bestFit="1" customWidth="1"/>
    <col min="18" max="18" width="11.5703125" style="1" customWidth="1"/>
    <col min="19" max="19" width="10.5703125" style="1" bestFit="1" customWidth="1"/>
    <col min="20" max="20" width="11.140625" style="1" customWidth="1"/>
    <col min="21" max="23" width="9.7109375" style="1" customWidth="1"/>
    <col min="24" max="24" width="11.85546875" style="1" customWidth="1"/>
    <col min="25" max="16384" width="8.7109375" style="1"/>
  </cols>
  <sheetData>
    <row r="1" spans="2:20" ht="15" x14ac:dyDescent="0.25">
      <c r="B1" s="66" t="s">
        <v>428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2:20" ht="22.7" customHeight="1" x14ac:dyDescent="0.25">
      <c r="B2" s="67" t="s">
        <v>17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8"/>
    </row>
    <row r="3" spans="2:20" ht="102" x14ac:dyDescent="0.25">
      <c r="B3" s="41" t="s">
        <v>41</v>
      </c>
      <c r="C3" s="41" t="s">
        <v>40</v>
      </c>
      <c r="D3" s="41" t="s">
        <v>33</v>
      </c>
      <c r="E3" s="41" t="s">
        <v>34</v>
      </c>
      <c r="F3" s="41" t="s">
        <v>16</v>
      </c>
      <c r="G3" s="41" t="s">
        <v>3</v>
      </c>
      <c r="H3" s="41" t="s">
        <v>31</v>
      </c>
      <c r="I3" s="45" t="s">
        <v>432</v>
      </c>
      <c r="J3" s="41" t="s">
        <v>35</v>
      </c>
      <c r="K3" s="41" t="s">
        <v>36</v>
      </c>
      <c r="L3" s="41" t="s">
        <v>32</v>
      </c>
      <c r="M3" s="45" t="s">
        <v>433</v>
      </c>
      <c r="N3" s="41" t="s">
        <v>38</v>
      </c>
      <c r="O3" s="41" t="s">
        <v>39</v>
      </c>
      <c r="P3" s="41" t="s">
        <v>0</v>
      </c>
      <c r="Q3" s="41" t="s">
        <v>1</v>
      </c>
      <c r="R3" s="41" t="s">
        <v>4</v>
      </c>
      <c r="S3" s="69" t="s">
        <v>7</v>
      </c>
      <c r="T3" s="69"/>
    </row>
    <row r="4" spans="2:20" ht="12.75" x14ac:dyDescent="0.2">
      <c r="B4" s="42" t="s">
        <v>138</v>
      </c>
      <c r="C4" s="43"/>
      <c r="D4" s="42">
        <v>36</v>
      </c>
      <c r="E4" s="42">
        <v>60000</v>
      </c>
      <c r="F4" s="42">
        <v>100</v>
      </c>
      <c r="G4" s="44">
        <v>330</v>
      </c>
      <c r="H4" s="38"/>
      <c r="I4" s="46"/>
      <c r="J4" s="37"/>
      <c r="K4" s="11">
        <f>+(I4-J4)</f>
        <v>0</v>
      </c>
      <c r="L4" s="39"/>
      <c r="M4" s="40"/>
      <c r="N4" s="40"/>
      <c r="O4" s="40"/>
      <c r="P4" s="11">
        <f t="shared" ref="P4" si="0">+H4*D4*F4</f>
        <v>0</v>
      </c>
      <c r="Q4" s="11">
        <f t="shared" ref="Q4" si="1">+(K4+(N4+O4+M4)*D4)*F4</f>
        <v>0</v>
      </c>
      <c r="R4" s="35" t="e">
        <f>Q4/$F$119</f>
        <v>#DIV/0!</v>
      </c>
      <c r="S4" s="32"/>
      <c r="T4" s="33"/>
    </row>
    <row r="5" spans="2:20" ht="12.75" x14ac:dyDescent="0.2">
      <c r="B5" s="42" t="s">
        <v>139</v>
      </c>
      <c r="C5" s="43"/>
      <c r="D5" s="42">
        <v>36</v>
      </c>
      <c r="E5" s="42">
        <v>90000</v>
      </c>
      <c r="F5" s="42">
        <v>40</v>
      </c>
      <c r="G5" s="44">
        <v>365</v>
      </c>
      <c r="H5" s="38"/>
      <c r="I5" s="46"/>
      <c r="J5" s="37"/>
      <c r="K5" s="11">
        <f t="shared" ref="K5:K68" si="2">+(I5-J5)</f>
        <v>0</v>
      </c>
      <c r="L5" s="39"/>
      <c r="M5" s="40"/>
      <c r="N5" s="40"/>
      <c r="O5" s="40"/>
      <c r="P5" s="11">
        <f t="shared" ref="P5:P68" si="3">+H5*D5*F5</f>
        <v>0</v>
      </c>
      <c r="Q5" s="11">
        <f t="shared" ref="Q5:Q68" si="4">+(K5+(N5+O5+M5)*D5)*F5</f>
        <v>0</v>
      </c>
      <c r="R5" s="35" t="e">
        <f>Q5/$F$119</f>
        <v>#DIV/0!</v>
      </c>
      <c r="S5" s="32"/>
      <c r="T5" s="33"/>
    </row>
    <row r="6" spans="2:20" ht="12.75" x14ac:dyDescent="0.2">
      <c r="B6" s="42" t="s">
        <v>140</v>
      </c>
      <c r="C6" s="43"/>
      <c r="D6" s="42">
        <v>36</v>
      </c>
      <c r="E6" s="42">
        <v>120000</v>
      </c>
      <c r="F6" s="42">
        <v>20</v>
      </c>
      <c r="G6" s="44">
        <v>380</v>
      </c>
      <c r="H6" s="38"/>
      <c r="I6" s="46"/>
      <c r="J6" s="37"/>
      <c r="K6" s="11">
        <f t="shared" si="2"/>
        <v>0</v>
      </c>
      <c r="L6" s="39"/>
      <c r="M6" s="40"/>
      <c r="N6" s="40"/>
      <c r="O6" s="40"/>
      <c r="P6" s="11">
        <f t="shared" si="3"/>
        <v>0</v>
      </c>
      <c r="Q6" s="11">
        <f t="shared" si="4"/>
        <v>0</v>
      </c>
      <c r="R6" s="35" t="e">
        <f t="shared" ref="R6:R67" si="5">Q6/$F$119</f>
        <v>#DIV/0!</v>
      </c>
      <c r="S6" s="32"/>
      <c r="T6" s="33"/>
    </row>
    <row r="7" spans="2:20" ht="12.75" x14ac:dyDescent="0.2">
      <c r="B7" s="42" t="s">
        <v>141</v>
      </c>
      <c r="C7" s="43"/>
      <c r="D7" s="42">
        <v>48</v>
      </c>
      <c r="E7" s="42">
        <v>40000</v>
      </c>
      <c r="F7" s="42">
        <v>40</v>
      </c>
      <c r="G7" s="44">
        <v>275</v>
      </c>
      <c r="H7" s="38"/>
      <c r="I7" s="46"/>
      <c r="J7" s="37"/>
      <c r="K7" s="11">
        <f t="shared" si="2"/>
        <v>0</v>
      </c>
      <c r="L7" s="39"/>
      <c r="M7" s="40"/>
      <c r="N7" s="40"/>
      <c r="O7" s="40"/>
      <c r="P7" s="11">
        <f t="shared" si="3"/>
        <v>0</v>
      </c>
      <c r="Q7" s="11">
        <f t="shared" si="4"/>
        <v>0</v>
      </c>
      <c r="R7" s="35" t="e">
        <f t="shared" si="5"/>
        <v>#DIV/0!</v>
      </c>
      <c r="S7" s="32"/>
      <c r="T7" s="33"/>
    </row>
    <row r="8" spans="2:20" ht="12.75" x14ac:dyDescent="0.2">
      <c r="B8" s="42" t="s">
        <v>142</v>
      </c>
      <c r="C8" s="43"/>
      <c r="D8" s="42">
        <v>48</v>
      </c>
      <c r="E8" s="42">
        <v>60000</v>
      </c>
      <c r="F8" s="42">
        <v>30</v>
      </c>
      <c r="G8" s="44">
        <v>290</v>
      </c>
      <c r="H8" s="38"/>
      <c r="I8" s="46"/>
      <c r="J8" s="37"/>
      <c r="K8" s="11">
        <f t="shared" si="2"/>
        <v>0</v>
      </c>
      <c r="L8" s="39"/>
      <c r="M8" s="40"/>
      <c r="N8" s="40"/>
      <c r="O8" s="40"/>
      <c r="P8" s="11">
        <f t="shared" si="3"/>
        <v>0</v>
      </c>
      <c r="Q8" s="11">
        <f t="shared" si="4"/>
        <v>0</v>
      </c>
      <c r="R8" s="35" t="e">
        <f t="shared" si="5"/>
        <v>#DIV/0!</v>
      </c>
      <c r="S8" s="32"/>
      <c r="T8" s="33"/>
    </row>
    <row r="9" spans="2:20" ht="12.75" x14ac:dyDescent="0.2">
      <c r="B9" s="42" t="s">
        <v>143</v>
      </c>
      <c r="C9" s="43"/>
      <c r="D9" s="42">
        <v>48</v>
      </c>
      <c r="E9" s="42">
        <v>80000</v>
      </c>
      <c r="F9" s="42">
        <v>100</v>
      </c>
      <c r="G9" s="44">
        <v>295</v>
      </c>
      <c r="H9" s="38"/>
      <c r="I9" s="46"/>
      <c r="J9" s="37"/>
      <c r="K9" s="11">
        <f t="shared" si="2"/>
        <v>0</v>
      </c>
      <c r="L9" s="39"/>
      <c r="M9" s="40"/>
      <c r="N9" s="40"/>
      <c r="O9" s="40"/>
      <c r="P9" s="11">
        <f t="shared" si="3"/>
        <v>0</v>
      </c>
      <c r="Q9" s="11">
        <f t="shared" si="4"/>
        <v>0</v>
      </c>
      <c r="R9" s="35" t="e">
        <f t="shared" si="5"/>
        <v>#DIV/0!</v>
      </c>
      <c r="S9" s="32"/>
      <c r="T9" s="33"/>
    </row>
    <row r="10" spans="2:20" ht="12.75" x14ac:dyDescent="0.2">
      <c r="B10" s="42" t="s">
        <v>144</v>
      </c>
      <c r="C10" s="43"/>
      <c r="D10" s="42">
        <v>48</v>
      </c>
      <c r="E10" s="42">
        <v>100000</v>
      </c>
      <c r="F10" s="42">
        <v>50</v>
      </c>
      <c r="G10" s="44">
        <v>320</v>
      </c>
      <c r="H10" s="38"/>
      <c r="I10" s="46"/>
      <c r="J10" s="37"/>
      <c r="K10" s="11">
        <f t="shared" si="2"/>
        <v>0</v>
      </c>
      <c r="L10" s="39"/>
      <c r="M10" s="40"/>
      <c r="N10" s="40"/>
      <c r="O10" s="40"/>
      <c r="P10" s="11">
        <f t="shared" si="3"/>
        <v>0</v>
      </c>
      <c r="Q10" s="11">
        <f t="shared" si="4"/>
        <v>0</v>
      </c>
      <c r="R10" s="35" t="e">
        <f t="shared" si="5"/>
        <v>#DIV/0!</v>
      </c>
      <c r="S10" s="32"/>
      <c r="T10" s="33"/>
    </row>
    <row r="11" spans="2:20" ht="12.75" x14ac:dyDescent="0.2">
      <c r="B11" s="42" t="s">
        <v>145</v>
      </c>
      <c r="C11" s="43"/>
      <c r="D11" s="42">
        <v>48</v>
      </c>
      <c r="E11" s="42">
        <v>120000</v>
      </c>
      <c r="F11" s="42">
        <v>20</v>
      </c>
      <c r="G11" s="44">
        <v>335</v>
      </c>
      <c r="H11" s="38"/>
      <c r="I11" s="46"/>
      <c r="J11" s="37"/>
      <c r="K11" s="11">
        <f t="shared" si="2"/>
        <v>0</v>
      </c>
      <c r="L11" s="39"/>
      <c r="M11" s="40"/>
      <c r="N11" s="40"/>
      <c r="O11" s="40"/>
      <c r="P11" s="11">
        <f t="shared" si="3"/>
        <v>0</v>
      </c>
      <c r="Q11" s="11">
        <f t="shared" si="4"/>
        <v>0</v>
      </c>
      <c r="R11" s="35" t="e">
        <f t="shared" si="5"/>
        <v>#DIV/0!</v>
      </c>
      <c r="S11" s="32"/>
      <c r="T11" s="33"/>
    </row>
    <row r="12" spans="2:20" ht="12.75" x14ac:dyDescent="0.2">
      <c r="B12" s="42" t="s">
        <v>146</v>
      </c>
      <c r="C12" s="43"/>
      <c r="D12" s="42">
        <v>60</v>
      </c>
      <c r="E12" s="42">
        <v>50000</v>
      </c>
      <c r="F12" s="42">
        <v>30</v>
      </c>
      <c r="G12" s="44">
        <v>270</v>
      </c>
      <c r="H12" s="38"/>
      <c r="I12" s="46"/>
      <c r="J12" s="37"/>
      <c r="K12" s="11">
        <f t="shared" si="2"/>
        <v>0</v>
      </c>
      <c r="L12" s="39"/>
      <c r="M12" s="40"/>
      <c r="N12" s="40"/>
      <c r="O12" s="40"/>
      <c r="P12" s="11">
        <f t="shared" si="3"/>
        <v>0</v>
      </c>
      <c r="Q12" s="11">
        <f t="shared" si="4"/>
        <v>0</v>
      </c>
      <c r="R12" s="35" t="e">
        <f t="shared" si="5"/>
        <v>#DIV/0!</v>
      </c>
      <c r="S12" s="32"/>
      <c r="T12" s="33"/>
    </row>
    <row r="13" spans="2:20" ht="12.75" x14ac:dyDescent="0.2">
      <c r="B13" s="42" t="s">
        <v>147</v>
      </c>
      <c r="C13" s="43"/>
      <c r="D13" s="42">
        <v>60</v>
      </c>
      <c r="E13" s="42">
        <v>75000</v>
      </c>
      <c r="F13" s="42">
        <v>80</v>
      </c>
      <c r="G13" s="44">
        <v>280</v>
      </c>
      <c r="H13" s="38"/>
      <c r="I13" s="46"/>
      <c r="J13" s="37"/>
      <c r="K13" s="11">
        <f t="shared" si="2"/>
        <v>0</v>
      </c>
      <c r="L13" s="39"/>
      <c r="M13" s="40"/>
      <c r="N13" s="40"/>
      <c r="O13" s="40"/>
      <c r="P13" s="11">
        <f t="shared" si="3"/>
        <v>0</v>
      </c>
      <c r="Q13" s="11">
        <f t="shared" si="4"/>
        <v>0</v>
      </c>
      <c r="R13" s="35" t="e">
        <f t="shared" si="5"/>
        <v>#DIV/0!</v>
      </c>
      <c r="S13" s="32"/>
      <c r="T13" s="33"/>
    </row>
    <row r="14" spans="2:20" ht="12.75" x14ac:dyDescent="0.2">
      <c r="B14" s="42" t="s">
        <v>148</v>
      </c>
      <c r="C14" s="43"/>
      <c r="D14" s="42">
        <v>60</v>
      </c>
      <c r="E14" s="42">
        <v>100000</v>
      </c>
      <c r="F14" s="42">
        <v>100</v>
      </c>
      <c r="G14" s="44">
        <v>295</v>
      </c>
      <c r="H14" s="38"/>
      <c r="I14" s="46"/>
      <c r="J14" s="37"/>
      <c r="K14" s="11">
        <f t="shared" si="2"/>
        <v>0</v>
      </c>
      <c r="L14" s="39"/>
      <c r="M14" s="40"/>
      <c r="N14" s="40"/>
      <c r="O14" s="40"/>
      <c r="P14" s="11">
        <f t="shared" si="3"/>
        <v>0</v>
      </c>
      <c r="Q14" s="11">
        <f t="shared" si="4"/>
        <v>0</v>
      </c>
      <c r="R14" s="35" t="e">
        <f t="shared" si="5"/>
        <v>#DIV/0!</v>
      </c>
      <c r="S14" s="32"/>
      <c r="T14" s="33"/>
    </row>
    <row r="15" spans="2:20" ht="12.75" x14ac:dyDescent="0.2">
      <c r="B15" s="42" t="s">
        <v>149</v>
      </c>
      <c r="C15" s="43"/>
      <c r="D15" s="42">
        <v>60</v>
      </c>
      <c r="E15" s="42">
        <v>125000</v>
      </c>
      <c r="F15" s="42">
        <v>40</v>
      </c>
      <c r="G15" s="44">
        <v>330</v>
      </c>
      <c r="H15" s="38"/>
      <c r="I15" s="46"/>
      <c r="J15" s="37"/>
      <c r="K15" s="11">
        <f t="shared" si="2"/>
        <v>0</v>
      </c>
      <c r="L15" s="39"/>
      <c r="M15" s="40"/>
      <c r="N15" s="40"/>
      <c r="O15" s="40"/>
      <c r="P15" s="11">
        <f t="shared" si="3"/>
        <v>0</v>
      </c>
      <c r="Q15" s="11">
        <f t="shared" si="4"/>
        <v>0</v>
      </c>
      <c r="R15" s="35" t="e">
        <f t="shared" si="5"/>
        <v>#DIV/0!</v>
      </c>
      <c r="S15" s="32"/>
      <c r="T15" s="33"/>
    </row>
    <row r="16" spans="2:20" ht="12.75" x14ac:dyDescent="0.2">
      <c r="B16" s="42" t="s">
        <v>150</v>
      </c>
      <c r="C16" s="43"/>
      <c r="D16" s="42">
        <v>36</v>
      </c>
      <c r="E16" s="42">
        <v>60000</v>
      </c>
      <c r="F16" s="42">
        <v>20</v>
      </c>
      <c r="G16" s="44">
        <v>345</v>
      </c>
      <c r="H16" s="38"/>
      <c r="I16" s="46"/>
      <c r="J16" s="37"/>
      <c r="K16" s="11">
        <f t="shared" si="2"/>
        <v>0</v>
      </c>
      <c r="L16" s="39"/>
      <c r="M16" s="40"/>
      <c r="N16" s="40"/>
      <c r="O16" s="40"/>
      <c r="P16" s="11">
        <f t="shared" si="3"/>
        <v>0</v>
      </c>
      <c r="Q16" s="11">
        <f t="shared" si="4"/>
        <v>0</v>
      </c>
      <c r="R16" s="35" t="e">
        <f t="shared" si="5"/>
        <v>#DIV/0!</v>
      </c>
      <c r="S16" s="32"/>
      <c r="T16" s="33"/>
    </row>
    <row r="17" spans="2:20" ht="12.75" x14ac:dyDescent="0.2">
      <c r="B17" s="42" t="s">
        <v>151</v>
      </c>
      <c r="C17" s="43"/>
      <c r="D17" s="42">
        <v>36</v>
      </c>
      <c r="E17" s="42">
        <v>90000</v>
      </c>
      <c r="F17" s="42">
        <v>20</v>
      </c>
      <c r="G17" s="44">
        <v>375</v>
      </c>
      <c r="H17" s="38"/>
      <c r="I17" s="46"/>
      <c r="J17" s="37"/>
      <c r="K17" s="11">
        <f t="shared" si="2"/>
        <v>0</v>
      </c>
      <c r="L17" s="39"/>
      <c r="M17" s="40"/>
      <c r="N17" s="40"/>
      <c r="O17" s="40"/>
      <c r="P17" s="11">
        <f t="shared" si="3"/>
        <v>0</v>
      </c>
      <c r="Q17" s="11">
        <f t="shared" si="4"/>
        <v>0</v>
      </c>
      <c r="R17" s="35" t="e">
        <f t="shared" si="5"/>
        <v>#DIV/0!</v>
      </c>
      <c r="S17" s="32"/>
      <c r="T17" s="33"/>
    </row>
    <row r="18" spans="2:20" ht="12.75" x14ac:dyDescent="0.2">
      <c r="B18" s="42" t="s">
        <v>152</v>
      </c>
      <c r="C18" s="43"/>
      <c r="D18" s="42">
        <v>36</v>
      </c>
      <c r="E18" s="42">
        <v>120000</v>
      </c>
      <c r="F18" s="42">
        <v>10</v>
      </c>
      <c r="G18" s="44">
        <v>415</v>
      </c>
      <c r="H18" s="38"/>
      <c r="I18" s="46"/>
      <c r="J18" s="37"/>
      <c r="K18" s="11">
        <f t="shared" si="2"/>
        <v>0</v>
      </c>
      <c r="L18" s="39"/>
      <c r="M18" s="40"/>
      <c r="N18" s="40"/>
      <c r="O18" s="40"/>
      <c r="P18" s="11">
        <f t="shared" si="3"/>
        <v>0</v>
      </c>
      <c r="Q18" s="11">
        <f t="shared" si="4"/>
        <v>0</v>
      </c>
      <c r="R18" s="35" t="e">
        <f t="shared" si="5"/>
        <v>#DIV/0!</v>
      </c>
      <c r="S18" s="32"/>
      <c r="T18" s="33"/>
    </row>
    <row r="19" spans="2:20" ht="12.75" x14ac:dyDescent="0.2">
      <c r="B19" s="42" t="s">
        <v>153</v>
      </c>
      <c r="C19" s="43"/>
      <c r="D19" s="42">
        <v>48</v>
      </c>
      <c r="E19" s="42">
        <v>40000</v>
      </c>
      <c r="F19" s="42">
        <v>20</v>
      </c>
      <c r="G19" s="44">
        <v>295</v>
      </c>
      <c r="H19" s="38"/>
      <c r="I19" s="46"/>
      <c r="J19" s="37"/>
      <c r="K19" s="11">
        <f t="shared" si="2"/>
        <v>0</v>
      </c>
      <c r="L19" s="39"/>
      <c r="M19" s="40"/>
      <c r="N19" s="40"/>
      <c r="O19" s="40"/>
      <c r="P19" s="11">
        <f t="shared" si="3"/>
        <v>0</v>
      </c>
      <c r="Q19" s="11">
        <f t="shared" si="4"/>
        <v>0</v>
      </c>
      <c r="R19" s="35" t="e">
        <f t="shared" si="5"/>
        <v>#DIV/0!</v>
      </c>
      <c r="S19" s="32"/>
      <c r="T19" s="33"/>
    </row>
    <row r="20" spans="2:20" ht="12.75" x14ac:dyDescent="0.2">
      <c r="B20" s="42" t="s">
        <v>154</v>
      </c>
      <c r="C20" s="43"/>
      <c r="D20" s="42">
        <v>48</v>
      </c>
      <c r="E20" s="42">
        <v>60000</v>
      </c>
      <c r="F20" s="42">
        <v>20</v>
      </c>
      <c r="G20" s="44">
        <v>305</v>
      </c>
      <c r="H20" s="38"/>
      <c r="I20" s="46"/>
      <c r="J20" s="37"/>
      <c r="K20" s="11">
        <f t="shared" si="2"/>
        <v>0</v>
      </c>
      <c r="L20" s="39"/>
      <c r="M20" s="40"/>
      <c r="N20" s="40"/>
      <c r="O20" s="40"/>
      <c r="P20" s="11">
        <f t="shared" si="3"/>
        <v>0</v>
      </c>
      <c r="Q20" s="11">
        <f t="shared" si="4"/>
        <v>0</v>
      </c>
      <c r="R20" s="35" t="e">
        <f t="shared" si="5"/>
        <v>#DIV/0!</v>
      </c>
      <c r="S20" s="32"/>
      <c r="T20" s="33"/>
    </row>
    <row r="21" spans="2:20" ht="12.75" x14ac:dyDescent="0.2">
      <c r="B21" s="42" t="s">
        <v>155</v>
      </c>
      <c r="C21" s="43"/>
      <c r="D21" s="42">
        <v>48</v>
      </c>
      <c r="E21" s="42">
        <v>80000</v>
      </c>
      <c r="F21" s="42">
        <v>10</v>
      </c>
      <c r="G21" s="44">
        <v>320</v>
      </c>
      <c r="H21" s="38"/>
      <c r="I21" s="46"/>
      <c r="J21" s="37"/>
      <c r="K21" s="11">
        <f t="shared" si="2"/>
        <v>0</v>
      </c>
      <c r="L21" s="39"/>
      <c r="M21" s="40"/>
      <c r="N21" s="40"/>
      <c r="O21" s="40"/>
      <c r="P21" s="11">
        <f t="shared" si="3"/>
        <v>0</v>
      </c>
      <c r="Q21" s="11">
        <f t="shared" si="4"/>
        <v>0</v>
      </c>
      <c r="R21" s="35" t="e">
        <f t="shared" si="5"/>
        <v>#DIV/0!</v>
      </c>
      <c r="S21" s="32"/>
      <c r="T21" s="33"/>
    </row>
    <row r="22" spans="2:20" ht="12.75" x14ac:dyDescent="0.2">
      <c r="B22" s="42" t="s">
        <v>156</v>
      </c>
      <c r="C22" s="43"/>
      <c r="D22" s="42">
        <v>48</v>
      </c>
      <c r="E22" s="42">
        <v>100000</v>
      </c>
      <c r="F22" s="42">
        <v>30</v>
      </c>
      <c r="G22" s="44">
        <v>345</v>
      </c>
      <c r="H22" s="38"/>
      <c r="I22" s="46"/>
      <c r="J22" s="37"/>
      <c r="K22" s="11">
        <f t="shared" si="2"/>
        <v>0</v>
      </c>
      <c r="L22" s="39"/>
      <c r="M22" s="40"/>
      <c r="N22" s="40"/>
      <c r="O22" s="40"/>
      <c r="P22" s="11">
        <f t="shared" si="3"/>
        <v>0</v>
      </c>
      <c r="Q22" s="11">
        <f t="shared" si="4"/>
        <v>0</v>
      </c>
      <c r="R22" s="35" t="e">
        <f t="shared" si="5"/>
        <v>#DIV/0!</v>
      </c>
      <c r="S22" s="32"/>
      <c r="T22" s="33"/>
    </row>
    <row r="23" spans="2:20" ht="12.75" x14ac:dyDescent="0.2">
      <c r="B23" s="42" t="s">
        <v>157</v>
      </c>
      <c r="C23" s="43"/>
      <c r="D23" s="42">
        <v>48</v>
      </c>
      <c r="E23" s="42">
        <v>120000</v>
      </c>
      <c r="F23" s="42">
        <v>15</v>
      </c>
      <c r="G23" s="44">
        <v>360</v>
      </c>
      <c r="H23" s="38"/>
      <c r="I23" s="46"/>
      <c r="J23" s="37"/>
      <c r="K23" s="11">
        <f t="shared" si="2"/>
        <v>0</v>
      </c>
      <c r="L23" s="39"/>
      <c r="M23" s="40"/>
      <c r="N23" s="40"/>
      <c r="O23" s="40"/>
      <c r="P23" s="11">
        <f t="shared" si="3"/>
        <v>0</v>
      </c>
      <c r="Q23" s="11">
        <f t="shared" si="4"/>
        <v>0</v>
      </c>
      <c r="R23" s="35" t="e">
        <f t="shared" si="5"/>
        <v>#DIV/0!</v>
      </c>
      <c r="S23" s="32"/>
      <c r="T23" s="33"/>
    </row>
    <row r="24" spans="2:20" ht="12.75" x14ac:dyDescent="0.2">
      <c r="B24" s="42" t="s">
        <v>158</v>
      </c>
      <c r="C24" s="43"/>
      <c r="D24" s="42">
        <v>60</v>
      </c>
      <c r="E24" s="42">
        <v>50000</v>
      </c>
      <c r="F24" s="42">
        <v>20</v>
      </c>
      <c r="G24" s="44">
        <v>290</v>
      </c>
      <c r="H24" s="38"/>
      <c r="I24" s="46"/>
      <c r="J24" s="37"/>
      <c r="K24" s="11">
        <f t="shared" si="2"/>
        <v>0</v>
      </c>
      <c r="L24" s="39"/>
      <c r="M24" s="40"/>
      <c r="N24" s="40"/>
      <c r="O24" s="40"/>
      <c r="P24" s="11">
        <f t="shared" si="3"/>
        <v>0</v>
      </c>
      <c r="Q24" s="11">
        <f t="shared" si="4"/>
        <v>0</v>
      </c>
      <c r="R24" s="35" t="e">
        <f t="shared" si="5"/>
        <v>#DIV/0!</v>
      </c>
      <c r="S24" s="32"/>
      <c r="T24" s="33"/>
    </row>
    <row r="25" spans="2:20" ht="12.75" x14ac:dyDescent="0.2">
      <c r="B25" s="42" t="s">
        <v>159</v>
      </c>
      <c r="C25" s="43"/>
      <c r="D25" s="42">
        <v>60</v>
      </c>
      <c r="E25" s="42">
        <v>75000</v>
      </c>
      <c r="F25" s="42">
        <v>25</v>
      </c>
      <c r="G25" s="44">
        <v>295</v>
      </c>
      <c r="H25" s="38"/>
      <c r="I25" s="46"/>
      <c r="J25" s="37"/>
      <c r="K25" s="11">
        <f t="shared" si="2"/>
        <v>0</v>
      </c>
      <c r="L25" s="39"/>
      <c r="M25" s="40"/>
      <c r="N25" s="40"/>
      <c r="O25" s="40"/>
      <c r="P25" s="11">
        <f t="shared" si="3"/>
        <v>0</v>
      </c>
      <c r="Q25" s="11">
        <f t="shared" si="4"/>
        <v>0</v>
      </c>
      <c r="R25" s="35" t="e">
        <f t="shared" si="5"/>
        <v>#DIV/0!</v>
      </c>
      <c r="S25" s="32"/>
      <c r="T25" s="33"/>
    </row>
    <row r="26" spans="2:20" ht="12.75" x14ac:dyDescent="0.2">
      <c r="B26" s="42" t="s">
        <v>160</v>
      </c>
      <c r="C26" s="43"/>
      <c r="D26" s="42">
        <v>60</v>
      </c>
      <c r="E26" s="42">
        <v>100000</v>
      </c>
      <c r="F26" s="42">
        <v>15</v>
      </c>
      <c r="G26" s="44">
        <v>320</v>
      </c>
      <c r="H26" s="38"/>
      <c r="I26" s="46"/>
      <c r="J26" s="37"/>
      <c r="K26" s="11">
        <f t="shared" si="2"/>
        <v>0</v>
      </c>
      <c r="L26" s="39"/>
      <c r="M26" s="40"/>
      <c r="N26" s="40"/>
      <c r="O26" s="40"/>
      <c r="P26" s="11">
        <f t="shared" si="3"/>
        <v>0</v>
      </c>
      <c r="Q26" s="11">
        <f t="shared" si="4"/>
        <v>0</v>
      </c>
      <c r="R26" s="35" t="e">
        <f t="shared" si="5"/>
        <v>#DIV/0!</v>
      </c>
      <c r="S26" s="32"/>
      <c r="T26" s="33"/>
    </row>
    <row r="27" spans="2:20" ht="12.75" x14ac:dyDescent="0.2">
      <c r="B27" s="42" t="s">
        <v>161</v>
      </c>
      <c r="C27" s="43"/>
      <c r="D27" s="42">
        <v>60</v>
      </c>
      <c r="E27" s="42">
        <v>125000</v>
      </c>
      <c r="F27" s="42">
        <v>20</v>
      </c>
      <c r="G27" s="44">
        <v>350</v>
      </c>
      <c r="H27" s="38"/>
      <c r="I27" s="46"/>
      <c r="J27" s="37"/>
      <c r="K27" s="11">
        <f t="shared" si="2"/>
        <v>0</v>
      </c>
      <c r="L27" s="39"/>
      <c r="M27" s="40"/>
      <c r="N27" s="40"/>
      <c r="O27" s="40"/>
      <c r="P27" s="11">
        <f t="shared" si="3"/>
        <v>0</v>
      </c>
      <c r="Q27" s="11">
        <f t="shared" si="4"/>
        <v>0</v>
      </c>
      <c r="R27" s="35" t="e">
        <f t="shared" si="5"/>
        <v>#DIV/0!</v>
      </c>
      <c r="S27" s="32"/>
      <c r="T27" s="33"/>
    </row>
    <row r="28" spans="2:20" ht="12.75" x14ac:dyDescent="0.2">
      <c r="B28" s="42" t="s">
        <v>162</v>
      </c>
      <c r="C28" s="43"/>
      <c r="D28" s="42">
        <v>36</v>
      </c>
      <c r="E28" s="42">
        <v>60000</v>
      </c>
      <c r="F28" s="42">
        <v>50</v>
      </c>
      <c r="G28" s="44">
        <v>360</v>
      </c>
      <c r="H28" s="38"/>
      <c r="I28" s="46"/>
      <c r="J28" s="37"/>
      <c r="K28" s="11">
        <f t="shared" si="2"/>
        <v>0</v>
      </c>
      <c r="L28" s="39"/>
      <c r="M28" s="40"/>
      <c r="N28" s="40"/>
      <c r="O28" s="40"/>
      <c r="P28" s="11">
        <f t="shared" si="3"/>
        <v>0</v>
      </c>
      <c r="Q28" s="11">
        <f t="shared" si="4"/>
        <v>0</v>
      </c>
      <c r="R28" s="35" t="e">
        <f t="shared" si="5"/>
        <v>#DIV/0!</v>
      </c>
      <c r="S28" s="32"/>
      <c r="T28" s="33"/>
    </row>
    <row r="29" spans="2:20" ht="12.75" x14ac:dyDescent="0.2">
      <c r="B29" s="42" t="s">
        <v>163</v>
      </c>
      <c r="C29" s="43"/>
      <c r="D29" s="42">
        <v>36</v>
      </c>
      <c r="E29" s="42">
        <v>90000</v>
      </c>
      <c r="F29" s="42">
        <v>40</v>
      </c>
      <c r="G29" s="44">
        <v>395</v>
      </c>
      <c r="H29" s="38"/>
      <c r="I29" s="46"/>
      <c r="J29" s="37"/>
      <c r="K29" s="11">
        <f t="shared" si="2"/>
        <v>0</v>
      </c>
      <c r="L29" s="39"/>
      <c r="M29" s="40"/>
      <c r="N29" s="40"/>
      <c r="O29" s="40"/>
      <c r="P29" s="11">
        <f t="shared" si="3"/>
        <v>0</v>
      </c>
      <c r="Q29" s="11">
        <f t="shared" si="4"/>
        <v>0</v>
      </c>
      <c r="R29" s="35" t="e">
        <f t="shared" si="5"/>
        <v>#DIV/0!</v>
      </c>
      <c r="S29" s="32"/>
      <c r="T29" s="33"/>
    </row>
    <row r="30" spans="2:20" ht="12.75" x14ac:dyDescent="0.2">
      <c r="B30" s="42" t="s">
        <v>164</v>
      </c>
      <c r="C30" s="43"/>
      <c r="D30" s="42">
        <v>36</v>
      </c>
      <c r="E30" s="42">
        <v>120000</v>
      </c>
      <c r="F30" s="42">
        <v>30</v>
      </c>
      <c r="G30" s="44">
        <v>445</v>
      </c>
      <c r="H30" s="38"/>
      <c r="I30" s="46"/>
      <c r="J30" s="37"/>
      <c r="K30" s="11">
        <f t="shared" si="2"/>
        <v>0</v>
      </c>
      <c r="L30" s="39"/>
      <c r="M30" s="40"/>
      <c r="N30" s="40"/>
      <c r="O30" s="40"/>
      <c r="P30" s="11">
        <f t="shared" si="3"/>
        <v>0</v>
      </c>
      <c r="Q30" s="11">
        <f t="shared" si="4"/>
        <v>0</v>
      </c>
      <c r="R30" s="35" t="e">
        <f t="shared" si="5"/>
        <v>#DIV/0!</v>
      </c>
      <c r="S30" s="32"/>
      <c r="T30" s="33"/>
    </row>
    <row r="31" spans="2:20" ht="12.75" x14ac:dyDescent="0.2">
      <c r="B31" s="42" t="s">
        <v>165</v>
      </c>
      <c r="C31" s="43"/>
      <c r="D31" s="42">
        <v>48</v>
      </c>
      <c r="E31" s="42">
        <v>40000</v>
      </c>
      <c r="F31" s="42">
        <v>40</v>
      </c>
      <c r="G31" s="44">
        <v>300</v>
      </c>
      <c r="H31" s="38"/>
      <c r="I31" s="46"/>
      <c r="J31" s="37"/>
      <c r="K31" s="11">
        <f t="shared" si="2"/>
        <v>0</v>
      </c>
      <c r="L31" s="39"/>
      <c r="M31" s="40"/>
      <c r="N31" s="40"/>
      <c r="O31" s="40"/>
      <c r="P31" s="11">
        <f t="shared" si="3"/>
        <v>0</v>
      </c>
      <c r="Q31" s="11">
        <f t="shared" si="4"/>
        <v>0</v>
      </c>
      <c r="R31" s="35" t="e">
        <f t="shared" si="5"/>
        <v>#DIV/0!</v>
      </c>
      <c r="S31" s="32"/>
      <c r="T31" s="33"/>
    </row>
    <row r="32" spans="2:20" ht="12.75" x14ac:dyDescent="0.2">
      <c r="B32" s="42" t="s">
        <v>166</v>
      </c>
      <c r="C32" s="43"/>
      <c r="D32" s="42">
        <v>48</v>
      </c>
      <c r="E32" s="42">
        <v>60000</v>
      </c>
      <c r="F32" s="42">
        <v>50</v>
      </c>
      <c r="G32" s="44">
        <v>325</v>
      </c>
      <c r="H32" s="38"/>
      <c r="I32" s="46"/>
      <c r="J32" s="37"/>
      <c r="K32" s="11">
        <f t="shared" si="2"/>
        <v>0</v>
      </c>
      <c r="L32" s="39"/>
      <c r="M32" s="40"/>
      <c r="N32" s="40"/>
      <c r="O32" s="40"/>
      <c r="P32" s="11">
        <f t="shared" si="3"/>
        <v>0</v>
      </c>
      <c r="Q32" s="11">
        <f t="shared" si="4"/>
        <v>0</v>
      </c>
      <c r="R32" s="35" t="e">
        <f t="shared" si="5"/>
        <v>#DIV/0!</v>
      </c>
      <c r="S32" s="32"/>
      <c r="T32" s="33"/>
    </row>
    <row r="33" spans="2:20" ht="12.75" x14ac:dyDescent="0.2">
      <c r="B33" s="42" t="s">
        <v>167</v>
      </c>
      <c r="C33" s="43"/>
      <c r="D33" s="42">
        <v>48</v>
      </c>
      <c r="E33" s="42">
        <v>80000</v>
      </c>
      <c r="F33" s="42">
        <v>70</v>
      </c>
      <c r="G33" s="44">
        <v>335</v>
      </c>
      <c r="H33" s="38"/>
      <c r="I33" s="46"/>
      <c r="J33" s="37"/>
      <c r="K33" s="11">
        <f t="shared" si="2"/>
        <v>0</v>
      </c>
      <c r="L33" s="39"/>
      <c r="M33" s="40"/>
      <c r="N33" s="40"/>
      <c r="O33" s="40"/>
      <c r="P33" s="11">
        <f t="shared" si="3"/>
        <v>0</v>
      </c>
      <c r="Q33" s="11">
        <f t="shared" si="4"/>
        <v>0</v>
      </c>
      <c r="R33" s="35" t="e">
        <f t="shared" si="5"/>
        <v>#DIV/0!</v>
      </c>
      <c r="S33" s="32"/>
      <c r="T33" s="33"/>
    </row>
    <row r="34" spans="2:20" ht="12.75" x14ac:dyDescent="0.2">
      <c r="B34" s="42" t="s">
        <v>168</v>
      </c>
      <c r="C34" s="43"/>
      <c r="D34" s="42">
        <v>48</v>
      </c>
      <c r="E34" s="42">
        <v>100000</v>
      </c>
      <c r="F34" s="42">
        <v>40</v>
      </c>
      <c r="G34" s="44">
        <v>350</v>
      </c>
      <c r="H34" s="38"/>
      <c r="I34" s="46"/>
      <c r="J34" s="37"/>
      <c r="K34" s="11">
        <f t="shared" si="2"/>
        <v>0</v>
      </c>
      <c r="L34" s="39"/>
      <c r="M34" s="40"/>
      <c r="N34" s="40"/>
      <c r="O34" s="40"/>
      <c r="P34" s="11">
        <f t="shared" si="3"/>
        <v>0</v>
      </c>
      <c r="Q34" s="11">
        <f t="shared" si="4"/>
        <v>0</v>
      </c>
      <c r="R34" s="35" t="e">
        <f t="shared" si="5"/>
        <v>#DIV/0!</v>
      </c>
      <c r="S34" s="32"/>
      <c r="T34" s="33"/>
    </row>
    <row r="35" spans="2:20" ht="12.75" x14ac:dyDescent="0.2">
      <c r="B35" s="42" t="s">
        <v>169</v>
      </c>
      <c r="C35" s="43"/>
      <c r="D35" s="42">
        <v>48</v>
      </c>
      <c r="E35" s="42">
        <v>120000</v>
      </c>
      <c r="F35" s="42">
        <v>75</v>
      </c>
      <c r="G35" s="44">
        <v>400</v>
      </c>
      <c r="H35" s="38"/>
      <c r="I35" s="46"/>
      <c r="J35" s="37"/>
      <c r="K35" s="11">
        <f t="shared" si="2"/>
        <v>0</v>
      </c>
      <c r="L35" s="39"/>
      <c r="M35" s="40"/>
      <c r="N35" s="40"/>
      <c r="O35" s="40"/>
      <c r="P35" s="11">
        <f t="shared" si="3"/>
        <v>0</v>
      </c>
      <c r="Q35" s="11">
        <f t="shared" si="4"/>
        <v>0</v>
      </c>
      <c r="R35" s="35" t="e">
        <f t="shared" si="5"/>
        <v>#DIV/0!</v>
      </c>
      <c r="S35" s="32"/>
      <c r="T35" s="33"/>
    </row>
    <row r="36" spans="2:20" ht="12.75" x14ac:dyDescent="0.2">
      <c r="B36" s="42" t="s">
        <v>170</v>
      </c>
      <c r="C36" s="43"/>
      <c r="D36" s="42">
        <v>60</v>
      </c>
      <c r="E36" s="42">
        <v>50000</v>
      </c>
      <c r="F36" s="42">
        <v>45</v>
      </c>
      <c r="G36" s="44">
        <v>300</v>
      </c>
      <c r="H36" s="38"/>
      <c r="I36" s="46"/>
      <c r="J36" s="37"/>
      <c r="K36" s="11">
        <f t="shared" si="2"/>
        <v>0</v>
      </c>
      <c r="L36" s="39"/>
      <c r="M36" s="40"/>
      <c r="N36" s="40"/>
      <c r="O36" s="40"/>
      <c r="P36" s="11">
        <f t="shared" si="3"/>
        <v>0</v>
      </c>
      <c r="Q36" s="11">
        <f t="shared" si="4"/>
        <v>0</v>
      </c>
      <c r="R36" s="35" t="e">
        <f t="shared" si="5"/>
        <v>#DIV/0!</v>
      </c>
      <c r="S36" s="32"/>
      <c r="T36" s="33"/>
    </row>
    <row r="37" spans="2:20" ht="12.75" x14ac:dyDescent="0.2">
      <c r="B37" s="42" t="s">
        <v>171</v>
      </c>
      <c r="C37" s="43"/>
      <c r="D37" s="42">
        <v>60</v>
      </c>
      <c r="E37" s="42">
        <v>75000</v>
      </c>
      <c r="F37" s="42">
        <v>40</v>
      </c>
      <c r="G37" s="44">
        <v>305</v>
      </c>
      <c r="H37" s="38"/>
      <c r="I37" s="46"/>
      <c r="J37" s="37"/>
      <c r="K37" s="11">
        <f t="shared" si="2"/>
        <v>0</v>
      </c>
      <c r="L37" s="39"/>
      <c r="M37" s="40"/>
      <c r="N37" s="40"/>
      <c r="O37" s="40"/>
      <c r="P37" s="11">
        <f t="shared" si="3"/>
        <v>0</v>
      </c>
      <c r="Q37" s="11">
        <f t="shared" si="4"/>
        <v>0</v>
      </c>
      <c r="R37" s="35" t="e">
        <f t="shared" si="5"/>
        <v>#DIV/0!</v>
      </c>
      <c r="S37" s="32"/>
      <c r="T37" s="33"/>
    </row>
    <row r="38" spans="2:20" ht="12.75" x14ac:dyDescent="0.2">
      <c r="B38" s="42" t="s">
        <v>172</v>
      </c>
      <c r="C38" s="43"/>
      <c r="D38" s="42">
        <v>60</v>
      </c>
      <c r="E38" s="42">
        <v>100000</v>
      </c>
      <c r="F38" s="42">
        <v>50</v>
      </c>
      <c r="G38" s="44">
        <v>325</v>
      </c>
      <c r="H38" s="38"/>
      <c r="I38" s="46"/>
      <c r="J38" s="37"/>
      <c r="K38" s="11">
        <f t="shared" si="2"/>
        <v>0</v>
      </c>
      <c r="L38" s="39"/>
      <c r="M38" s="40"/>
      <c r="N38" s="40"/>
      <c r="O38" s="40"/>
      <c r="P38" s="11">
        <f t="shared" si="3"/>
        <v>0</v>
      </c>
      <c r="Q38" s="11">
        <f t="shared" si="4"/>
        <v>0</v>
      </c>
      <c r="R38" s="35" t="e">
        <f t="shared" si="5"/>
        <v>#DIV/0!</v>
      </c>
      <c r="S38" s="32"/>
      <c r="T38" s="33"/>
    </row>
    <row r="39" spans="2:20" ht="12.75" x14ac:dyDescent="0.2">
      <c r="B39" s="42" t="s">
        <v>173</v>
      </c>
      <c r="C39" s="43"/>
      <c r="D39" s="42">
        <v>60</v>
      </c>
      <c r="E39" s="42">
        <v>125000</v>
      </c>
      <c r="F39" s="42">
        <v>50</v>
      </c>
      <c r="G39" s="44">
        <v>360</v>
      </c>
      <c r="H39" s="38"/>
      <c r="I39" s="46"/>
      <c r="J39" s="37"/>
      <c r="K39" s="11">
        <f t="shared" si="2"/>
        <v>0</v>
      </c>
      <c r="L39" s="39"/>
      <c r="M39" s="40"/>
      <c r="N39" s="40"/>
      <c r="O39" s="40"/>
      <c r="P39" s="11">
        <f t="shared" si="3"/>
        <v>0</v>
      </c>
      <c r="Q39" s="11">
        <f t="shared" si="4"/>
        <v>0</v>
      </c>
      <c r="R39" s="35" t="e">
        <f t="shared" si="5"/>
        <v>#DIV/0!</v>
      </c>
      <c r="S39" s="32"/>
      <c r="T39" s="33"/>
    </row>
    <row r="40" spans="2:20" ht="12.75" x14ac:dyDescent="0.2">
      <c r="B40" s="42" t="s">
        <v>174</v>
      </c>
      <c r="C40" s="43"/>
      <c r="D40" s="42">
        <v>36</v>
      </c>
      <c r="E40" s="42">
        <v>60000</v>
      </c>
      <c r="F40" s="42">
        <v>50</v>
      </c>
      <c r="G40" s="44">
        <v>365</v>
      </c>
      <c r="H40" s="38"/>
      <c r="I40" s="46"/>
      <c r="J40" s="37"/>
      <c r="K40" s="11">
        <f t="shared" si="2"/>
        <v>0</v>
      </c>
      <c r="L40" s="39"/>
      <c r="M40" s="40"/>
      <c r="N40" s="40"/>
      <c r="O40" s="40"/>
      <c r="P40" s="11">
        <f t="shared" si="3"/>
        <v>0</v>
      </c>
      <c r="Q40" s="11">
        <f t="shared" si="4"/>
        <v>0</v>
      </c>
      <c r="R40" s="35" t="e">
        <f t="shared" si="5"/>
        <v>#DIV/0!</v>
      </c>
      <c r="S40" s="32"/>
      <c r="T40" s="33"/>
    </row>
    <row r="41" spans="2:20" ht="12.75" x14ac:dyDescent="0.2">
      <c r="B41" s="42" t="s">
        <v>175</v>
      </c>
      <c r="C41" s="43"/>
      <c r="D41" s="42">
        <v>36</v>
      </c>
      <c r="E41" s="42">
        <v>90000</v>
      </c>
      <c r="F41" s="42">
        <v>50</v>
      </c>
      <c r="G41" s="44">
        <v>400</v>
      </c>
      <c r="H41" s="38"/>
      <c r="I41" s="46"/>
      <c r="J41" s="37"/>
      <c r="K41" s="11">
        <f t="shared" si="2"/>
        <v>0</v>
      </c>
      <c r="L41" s="39"/>
      <c r="M41" s="40"/>
      <c r="N41" s="40"/>
      <c r="O41" s="40"/>
      <c r="P41" s="11">
        <f t="shared" si="3"/>
        <v>0</v>
      </c>
      <c r="Q41" s="11">
        <f t="shared" si="4"/>
        <v>0</v>
      </c>
      <c r="R41" s="35" t="e">
        <f t="shared" si="5"/>
        <v>#DIV/0!</v>
      </c>
      <c r="S41" s="32"/>
      <c r="T41" s="33"/>
    </row>
    <row r="42" spans="2:20" ht="12.75" x14ac:dyDescent="0.2">
      <c r="B42" s="42" t="s">
        <v>176</v>
      </c>
      <c r="C42" s="43"/>
      <c r="D42" s="42">
        <v>36</v>
      </c>
      <c r="E42" s="42">
        <v>120000</v>
      </c>
      <c r="F42" s="42">
        <v>50</v>
      </c>
      <c r="G42" s="44">
        <v>470</v>
      </c>
      <c r="H42" s="38"/>
      <c r="I42" s="46"/>
      <c r="J42" s="37"/>
      <c r="K42" s="11">
        <f t="shared" si="2"/>
        <v>0</v>
      </c>
      <c r="L42" s="39"/>
      <c r="M42" s="40"/>
      <c r="N42" s="40"/>
      <c r="O42" s="40"/>
      <c r="P42" s="11">
        <f t="shared" si="3"/>
        <v>0</v>
      </c>
      <c r="Q42" s="11">
        <f t="shared" si="4"/>
        <v>0</v>
      </c>
      <c r="R42" s="35" t="e">
        <f t="shared" si="5"/>
        <v>#DIV/0!</v>
      </c>
      <c r="S42" s="32"/>
      <c r="T42" s="33"/>
    </row>
    <row r="43" spans="2:20" ht="12.75" x14ac:dyDescent="0.2">
      <c r="B43" s="42" t="s">
        <v>177</v>
      </c>
      <c r="C43" s="43"/>
      <c r="D43" s="42">
        <v>48</v>
      </c>
      <c r="E43" s="42">
        <v>40000</v>
      </c>
      <c r="F43" s="42">
        <v>35</v>
      </c>
      <c r="G43" s="44">
        <v>320</v>
      </c>
      <c r="H43" s="38"/>
      <c r="I43" s="46"/>
      <c r="J43" s="37"/>
      <c r="K43" s="11">
        <f t="shared" si="2"/>
        <v>0</v>
      </c>
      <c r="L43" s="39"/>
      <c r="M43" s="40"/>
      <c r="N43" s="40"/>
      <c r="O43" s="40"/>
      <c r="P43" s="11">
        <f t="shared" si="3"/>
        <v>0</v>
      </c>
      <c r="Q43" s="11">
        <f t="shared" si="4"/>
        <v>0</v>
      </c>
      <c r="R43" s="35" t="e">
        <f t="shared" si="5"/>
        <v>#DIV/0!</v>
      </c>
      <c r="S43" s="32"/>
      <c r="T43" s="33"/>
    </row>
    <row r="44" spans="2:20" ht="12.75" x14ac:dyDescent="0.2">
      <c r="B44" s="42" t="s">
        <v>178</v>
      </c>
      <c r="C44" s="43"/>
      <c r="D44" s="42">
        <v>48</v>
      </c>
      <c r="E44" s="42">
        <v>60000</v>
      </c>
      <c r="F44" s="42">
        <v>50</v>
      </c>
      <c r="G44" s="44">
        <v>340</v>
      </c>
      <c r="H44" s="38"/>
      <c r="I44" s="46"/>
      <c r="J44" s="37"/>
      <c r="K44" s="11">
        <f t="shared" si="2"/>
        <v>0</v>
      </c>
      <c r="L44" s="39"/>
      <c r="M44" s="40"/>
      <c r="N44" s="40"/>
      <c r="O44" s="40"/>
      <c r="P44" s="11">
        <f t="shared" si="3"/>
        <v>0</v>
      </c>
      <c r="Q44" s="11">
        <f t="shared" si="4"/>
        <v>0</v>
      </c>
      <c r="R44" s="35" t="e">
        <f t="shared" si="5"/>
        <v>#DIV/0!</v>
      </c>
      <c r="S44" s="32"/>
      <c r="T44" s="33"/>
    </row>
    <row r="45" spans="2:20" ht="12.75" x14ac:dyDescent="0.2">
      <c r="B45" s="42" t="s">
        <v>179</v>
      </c>
      <c r="C45" s="43"/>
      <c r="D45" s="42">
        <v>48</v>
      </c>
      <c r="E45" s="42">
        <v>80000</v>
      </c>
      <c r="F45" s="42">
        <v>70</v>
      </c>
      <c r="G45" s="44">
        <v>370</v>
      </c>
      <c r="H45" s="38"/>
      <c r="I45" s="46"/>
      <c r="J45" s="37"/>
      <c r="K45" s="11">
        <f t="shared" si="2"/>
        <v>0</v>
      </c>
      <c r="L45" s="39"/>
      <c r="M45" s="40"/>
      <c r="N45" s="40"/>
      <c r="O45" s="40"/>
      <c r="P45" s="11">
        <f t="shared" si="3"/>
        <v>0</v>
      </c>
      <c r="Q45" s="11">
        <f t="shared" si="4"/>
        <v>0</v>
      </c>
      <c r="R45" s="35" t="e">
        <f t="shared" si="5"/>
        <v>#DIV/0!</v>
      </c>
      <c r="S45" s="32"/>
      <c r="T45" s="33"/>
    </row>
    <row r="46" spans="2:20" ht="12.75" x14ac:dyDescent="0.2">
      <c r="B46" s="42" t="s">
        <v>180</v>
      </c>
      <c r="C46" s="43"/>
      <c r="D46" s="42">
        <v>48</v>
      </c>
      <c r="E46" s="42">
        <v>100000</v>
      </c>
      <c r="F46" s="42">
        <v>50</v>
      </c>
      <c r="G46" s="44">
        <v>390</v>
      </c>
      <c r="H46" s="38"/>
      <c r="I46" s="46"/>
      <c r="J46" s="37"/>
      <c r="K46" s="11">
        <f t="shared" si="2"/>
        <v>0</v>
      </c>
      <c r="L46" s="39"/>
      <c r="M46" s="40"/>
      <c r="N46" s="40"/>
      <c r="O46" s="40"/>
      <c r="P46" s="11">
        <f t="shared" si="3"/>
        <v>0</v>
      </c>
      <c r="Q46" s="11">
        <f t="shared" si="4"/>
        <v>0</v>
      </c>
      <c r="R46" s="35" t="e">
        <f t="shared" si="5"/>
        <v>#DIV/0!</v>
      </c>
      <c r="S46" s="32"/>
      <c r="T46" s="33"/>
    </row>
    <row r="47" spans="2:20" ht="12.75" x14ac:dyDescent="0.2">
      <c r="B47" s="42" t="s">
        <v>181</v>
      </c>
      <c r="C47" s="43"/>
      <c r="D47" s="42">
        <v>48</v>
      </c>
      <c r="E47" s="42">
        <v>120000</v>
      </c>
      <c r="F47" s="42">
        <v>80</v>
      </c>
      <c r="G47" s="44">
        <v>420</v>
      </c>
      <c r="H47" s="38"/>
      <c r="I47" s="46"/>
      <c r="J47" s="37"/>
      <c r="K47" s="11">
        <f t="shared" si="2"/>
        <v>0</v>
      </c>
      <c r="L47" s="39"/>
      <c r="M47" s="40"/>
      <c r="N47" s="40"/>
      <c r="O47" s="40"/>
      <c r="P47" s="11">
        <f t="shared" si="3"/>
        <v>0</v>
      </c>
      <c r="Q47" s="11">
        <f t="shared" si="4"/>
        <v>0</v>
      </c>
      <c r="R47" s="35" t="e">
        <f t="shared" si="5"/>
        <v>#DIV/0!</v>
      </c>
      <c r="S47" s="32"/>
      <c r="T47" s="33"/>
    </row>
    <row r="48" spans="2:20" ht="12.75" x14ac:dyDescent="0.2">
      <c r="B48" s="42" t="s">
        <v>182</v>
      </c>
      <c r="C48" s="43"/>
      <c r="D48" s="42">
        <v>60</v>
      </c>
      <c r="E48" s="42">
        <v>50000</v>
      </c>
      <c r="F48" s="42">
        <v>50</v>
      </c>
      <c r="G48" s="44">
        <v>315</v>
      </c>
      <c r="H48" s="38"/>
      <c r="I48" s="46"/>
      <c r="J48" s="37"/>
      <c r="K48" s="11">
        <f t="shared" si="2"/>
        <v>0</v>
      </c>
      <c r="L48" s="39"/>
      <c r="M48" s="40"/>
      <c r="N48" s="40"/>
      <c r="O48" s="40"/>
      <c r="P48" s="11">
        <f t="shared" si="3"/>
        <v>0</v>
      </c>
      <c r="Q48" s="11">
        <f t="shared" si="4"/>
        <v>0</v>
      </c>
      <c r="R48" s="35" t="e">
        <f t="shared" si="5"/>
        <v>#DIV/0!</v>
      </c>
      <c r="S48" s="32"/>
      <c r="T48" s="33"/>
    </row>
    <row r="49" spans="2:20" ht="12.75" x14ac:dyDescent="0.2">
      <c r="B49" s="42" t="s">
        <v>183</v>
      </c>
      <c r="C49" s="43"/>
      <c r="D49" s="42">
        <v>60</v>
      </c>
      <c r="E49" s="42">
        <v>75000</v>
      </c>
      <c r="F49" s="42">
        <v>50</v>
      </c>
      <c r="G49" s="44">
        <v>325</v>
      </c>
      <c r="H49" s="38"/>
      <c r="I49" s="46"/>
      <c r="J49" s="37"/>
      <c r="K49" s="11">
        <f t="shared" si="2"/>
        <v>0</v>
      </c>
      <c r="L49" s="39"/>
      <c r="M49" s="40"/>
      <c r="N49" s="40"/>
      <c r="O49" s="40"/>
      <c r="P49" s="11">
        <f t="shared" si="3"/>
        <v>0</v>
      </c>
      <c r="Q49" s="11">
        <f t="shared" si="4"/>
        <v>0</v>
      </c>
      <c r="R49" s="35" t="e">
        <f t="shared" si="5"/>
        <v>#DIV/0!</v>
      </c>
      <c r="S49" s="32"/>
      <c r="T49" s="33"/>
    </row>
    <row r="50" spans="2:20" ht="12.75" x14ac:dyDescent="0.2">
      <c r="B50" s="42" t="s">
        <v>184</v>
      </c>
      <c r="C50" s="43"/>
      <c r="D50" s="42">
        <v>60</v>
      </c>
      <c r="E50" s="42">
        <v>100000</v>
      </c>
      <c r="F50" s="42">
        <v>50</v>
      </c>
      <c r="G50" s="44">
        <v>350</v>
      </c>
      <c r="H50" s="38"/>
      <c r="I50" s="46"/>
      <c r="J50" s="37"/>
      <c r="K50" s="11">
        <f t="shared" si="2"/>
        <v>0</v>
      </c>
      <c r="L50" s="39"/>
      <c r="M50" s="40"/>
      <c r="N50" s="40"/>
      <c r="O50" s="40"/>
      <c r="P50" s="11">
        <f t="shared" si="3"/>
        <v>0</v>
      </c>
      <c r="Q50" s="11">
        <f t="shared" si="4"/>
        <v>0</v>
      </c>
      <c r="R50" s="35" t="e">
        <f t="shared" si="5"/>
        <v>#DIV/0!</v>
      </c>
      <c r="S50" s="32"/>
      <c r="T50" s="33"/>
    </row>
    <row r="51" spans="2:20" ht="12.75" x14ac:dyDescent="0.2">
      <c r="B51" s="42" t="s">
        <v>185</v>
      </c>
      <c r="C51" s="43"/>
      <c r="D51" s="42">
        <v>60</v>
      </c>
      <c r="E51" s="42">
        <v>125000</v>
      </c>
      <c r="F51" s="42">
        <v>50</v>
      </c>
      <c r="G51" s="44">
        <v>385</v>
      </c>
      <c r="H51" s="38"/>
      <c r="I51" s="46"/>
      <c r="J51" s="37"/>
      <c r="K51" s="11">
        <f t="shared" si="2"/>
        <v>0</v>
      </c>
      <c r="L51" s="39"/>
      <c r="M51" s="40"/>
      <c r="N51" s="40"/>
      <c r="O51" s="40"/>
      <c r="P51" s="11">
        <f t="shared" si="3"/>
        <v>0</v>
      </c>
      <c r="Q51" s="11">
        <f t="shared" si="4"/>
        <v>0</v>
      </c>
      <c r="R51" s="35" t="e">
        <f t="shared" si="5"/>
        <v>#DIV/0!</v>
      </c>
      <c r="S51" s="32"/>
      <c r="T51" s="33"/>
    </row>
    <row r="52" spans="2:20" ht="12.75" x14ac:dyDescent="0.2">
      <c r="B52" s="42" t="s">
        <v>186</v>
      </c>
      <c r="C52" s="43"/>
      <c r="D52" s="42">
        <v>36</v>
      </c>
      <c r="E52" s="42">
        <v>60000</v>
      </c>
      <c r="F52" s="42">
        <v>25</v>
      </c>
      <c r="G52" s="44">
        <v>385</v>
      </c>
      <c r="H52" s="38"/>
      <c r="I52" s="46"/>
      <c r="J52" s="37"/>
      <c r="K52" s="11">
        <f t="shared" si="2"/>
        <v>0</v>
      </c>
      <c r="L52" s="39"/>
      <c r="M52" s="40"/>
      <c r="N52" s="40"/>
      <c r="O52" s="40"/>
      <c r="P52" s="11">
        <f t="shared" si="3"/>
        <v>0</v>
      </c>
      <c r="Q52" s="11">
        <f t="shared" si="4"/>
        <v>0</v>
      </c>
      <c r="R52" s="35" t="e">
        <f t="shared" si="5"/>
        <v>#DIV/0!</v>
      </c>
      <c r="S52" s="32"/>
      <c r="T52" s="33"/>
    </row>
    <row r="53" spans="2:20" ht="12.75" x14ac:dyDescent="0.2">
      <c r="B53" s="42" t="s">
        <v>187</v>
      </c>
      <c r="C53" s="43"/>
      <c r="D53" s="42">
        <v>36</v>
      </c>
      <c r="E53" s="42">
        <v>90000</v>
      </c>
      <c r="F53" s="42">
        <v>40</v>
      </c>
      <c r="G53" s="44">
        <v>455</v>
      </c>
      <c r="H53" s="38"/>
      <c r="I53" s="46"/>
      <c r="J53" s="37"/>
      <c r="K53" s="11">
        <f t="shared" si="2"/>
        <v>0</v>
      </c>
      <c r="L53" s="39"/>
      <c r="M53" s="40"/>
      <c r="N53" s="40"/>
      <c r="O53" s="40"/>
      <c r="P53" s="11">
        <f t="shared" si="3"/>
        <v>0</v>
      </c>
      <c r="Q53" s="11">
        <f t="shared" si="4"/>
        <v>0</v>
      </c>
      <c r="R53" s="35" t="e">
        <f t="shared" si="5"/>
        <v>#DIV/0!</v>
      </c>
      <c r="S53" s="32"/>
      <c r="T53" s="33"/>
    </row>
    <row r="54" spans="2:20" ht="12.75" x14ac:dyDescent="0.2">
      <c r="B54" s="42" t="s">
        <v>188</v>
      </c>
      <c r="C54" s="43"/>
      <c r="D54" s="42">
        <v>36</v>
      </c>
      <c r="E54" s="42">
        <v>120000</v>
      </c>
      <c r="F54" s="42">
        <v>25</v>
      </c>
      <c r="G54" s="44">
        <v>500</v>
      </c>
      <c r="H54" s="38"/>
      <c r="I54" s="46"/>
      <c r="J54" s="37"/>
      <c r="K54" s="11">
        <f t="shared" si="2"/>
        <v>0</v>
      </c>
      <c r="L54" s="39"/>
      <c r="M54" s="40"/>
      <c r="N54" s="40"/>
      <c r="O54" s="40"/>
      <c r="P54" s="11">
        <f t="shared" si="3"/>
        <v>0</v>
      </c>
      <c r="Q54" s="11">
        <f t="shared" si="4"/>
        <v>0</v>
      </c>
      <c r="R54" s="35" t="e">
        <f t="shared" si="5"/>
        <v>#DIV/0!</v>
      </c>
      <c r="S54" s="32"/>
      <c r="T54" s="33"/>
    </row>
    <row r="55" spans="2:20" ht="12.75" x14ac:dyDescent="0.2">
      <c r="B55" s="42" t="s">
        <v>189</v>
      </c>
      <c r="C55" s="43"/>
      <c r="D55" s="42">
        <v>48</v>
      </c>
      <c r="E55" s="42">
        <v>40000</v>
      </c>
      <c r="F55" s="42">
        <v>20</v>
      </c>
      <c r="G55" s="44">
        <v>345</v>
      </c>
      <c r="H55" s="38"/>
      <c r="I55" s="46"/>
      <c r="J55" s="37"/>
      <c r="K55" s="11">
        <f t="shared" si="2"/>
        <v>0</v>
      </c>
      <c r="L55" s="39"/>
      <c r="M55" s="40"/>
      <c r="N55" s="40"/>
      <c r="O55" s="40"/>
      <c r="P55" s="11">
        <f t="shared" si="3"/>
        <v>0</v>
      </c>
      <c r="Q55" s="11">
        <f t="shared" si="4"/>
        <v>0</v>
      </c>
      <c r="R55" s="35" t="e">
        <f t="shared" si="5"/>
        <v>#DIV/0!</v>
      </c>
      <c r="S55" s="32"/>
      <c r="T55" s="33"/>
    </row>
    <row r="56" spans="2:20" ht="12.75" x14ac:dyDescent="0.2">
      <c r="B56" s="42" t="s">
        <v>190</v>
      </c>
      <c r="C56" s="43"/>
      <c r="D56" s="42">
        <v>48</v>
      </c>
      <c r="E56" s="42">
        <v>60000</v>
      </c>
      <c r="F56" s="42">
        <v>15</v>
      </c>
      <c r="G56" s="44">
        <v>375</v>
      </c>
      <c r="H56" s="38"/>
      <c r="I56" s="46"/>
      <c r="J56" s="37"/>
      <c r="K56" s="11">
        <f t="shared" si="2"/>
        <v>0</v>
      </c>
      <c r="L56" s="39"/>
      <c r="M56" s="40"/>
      <c r="N56" s="40"/>
      <c r="O56" s="40"/>
      <c r="P56" s="11">
        <f t="shared" si="3"/>
        <v>0</v>
      </c>
      <c r="Q56" s="11">
        <f t="shared" si="4"/>
        <v>0</v>
      </c>
      <c r="R56" s="35" t="e">
        <f t="shared" si="5"/>
        <v>#DIV/0!</v>
      </c>
      <c r="S56" s="32"/>
      <c r="T56" s="33"/>
    </row>
    <row r="57" spans="2:20" ht="12.75" x14ac:dyDescent="0.2">
      <c r="B57" s="42" t="s">
        <v>191</v>
      </c>
      <c r="C57" s="43"/>
      <c r="D57" s="42">
        <v>48</v>
      </c>
      <c r="E57" s="42">
        <v>80000</v>
      </c>
      <c r="F57" s="42">
        <v>15</v>
      </c>
      <c r="G57" s="44">
        <v>385</v>
      </c>
      <c r="H57" s="38"/>
      <c r="I57" s="46"/>
      <c r="J57" s="37"/>
      <c r="K57" s="11">
        <f t="shared" si="2"/>
        <v>0</v>
      </c>
      <c r="L57" s="39"/>
      <c r="M57" s="40"/>
      <c r="N57" s="40"/>
      <c r="O57" s="40"/>
      <c r="P57" s="11">
        <f t="shared" si="3"/>
        <v>0</v>
      </c>
      <c r="Q57" s="11">
        <f t="shared" si="4"/>
        <v>0</v>
      </c>
      <c r="R57" s="35" t="e">
        <f t="shared" si="5"/>
        <v>#DIV/0!</v>
      </c>
      <c r="S57" s="32"/>
      <c r="T57" s="33"/>
    </row>
    <row r="58" spans="2:20" ht="12.75" x14ac:dyDescent="0.2">
      <c r="B58" s="42" t="s">
        <v>192</v>
      </c>
      <c r="C58" s="43"/>
      <c r="D58" s="42">
        <v>48</v>
      </c>
      <c r="E58" s="42">
        <v>100000</v>
      </c>
      <c r="F58" s="42">
        <v>15</v>
      </c>
      <c r="G58" s="44">
        <v>405</v>
      </c>
      <c r="H58" s="38"/>
      <c r="I58" s="46"/>
      <c r="J58" s="37"/>
      <c r="K58" s="11">
        <f t="shared" si="2"/>
        <v>0</v>
      </c>
      <c r="L58" s="39"/>
      <c r="M58" s="40"/>
      <c r="N58" s="40"/>
      <c r="O58" s="40"/>
      <c r="P58" s="11">
        <f t="shared" si="3"/>
        <v>0</v>
      </c>
      <c r="Q58" s="11">
        <f t="shared" si="4"/>
        <v>0</v>
      </c>
      <c r="R58" s="35" t="e">
        <f t="shared" si="5"/>
        <v>#DIV/0!</v>
      </c>
      <c r="S58" s="32"/>
      <c r="T58" s="33"/>
    </row>
    <row r="59" spans="2:20" ht="12.75" x14ac:dyDescent="0.2">
      <c r="B59" s="42" t="s">
        <v>193</v>
      </c>
      <c r="C59" s="43"/>
      <c r="D59" s="42">
        <v>48</v>
      </c>
      <c r="E59" s="42">
        <v>120000</v>
      </c>
      <c r="F59" s="42">
        <v>40</v>
      </c>
      <c r="G59" s="44">
        <v>455</v>
      </c>
      <c r="H59" s="38"/>
      <c r="I59" s="46"/>
      <c r="J59" s="37"/>
      <c r="K59" s="11">
        <f t="shared" si="2"/>
        <v>0</v>
      </c>
      <c r="L59" s="39"/>
      <c r="M59" s="40"/>
      <c r="N59" s="40"/>
      <c r="O59" s="40"/>
      <c r="P59" s="11">
        <f t="shared" si="3"/>
        <v>0</v>
      </c>
      <c r="Q59" s="11">
        <f t="shared" si="4"/>
        <v>0</v>
      </c>
      <c r="R59" s="35" t="e">
        <f t="shared" si="5"/>
        <v>#DIV/0!</v>
      </c>
      <c r="S59" s="32"/>
      <c r="T59" s="33"/>
    </row>
    <row r="60" spans="2:20" ht="12.75" x14ac:dyDescent="0.2">
      <c r="B60" s="42" t="s">
        <v>194</v>
      </c>
      <c r="C60" s="43"/>
      <c r="D60" s="42">
        <v>60</v>
      </c>
      <c r="E60" s="42">
        <v>50000</v>
      </c>
      <c r="F60" s="42">
        <v>50</v>
      </c>
      <c r="G60" s="44">
        <v>340</v>
      </c>
      <c r="H60" s="38"/>
      <c r="I60" s="46"/>
      <c r="J60" s="37"/>
      <c r="K60" s="11">
        <f t="shared" si="2"/>
        <v>0</v>
      </c>
      <c r="L60" s="39"/>
      <c r="M60" s="40"/>
      <c r="N60" s="40"/>
      <c r="O60" s="40"/>
      <c r="P60" s="11">
        <f t="shared" si="3"/>
        <v>0</v>
      </c>
      <c r="Q60" s="11">
        <f t="shared" si="4"/>
        <v>0</v>
      </c>
      <c r="R60" s="35" t="e">
        <f t="shared" si="5"/>
        <v>#DIV/0!</v>
      </c>
      <c r="S60" s="32"/>
      <c r="T60" s="33"/>
    </row>
    <row r="61" spans="2:20" ht="12.75" x14ac:dyDescent="0.2">
      <c r="B61" s="42" t="s">
        <v>195</v>
      </c>
      <c r="C61" s="43"/>
      <c r="D61" s="42">
        <v>60</v>
      </c>
      <c r="E61" s="42">
        <v>75000</v>
      </c>
      <c r="F61" s="42">
        <v>15</v>
      </c>
      <c r="G61" s="44">
        <v>355</v>
      </c>
      <c r="H61" s="38"/>
      <c r="I61" s="46"/>
      <c r="J61" s="37"/>
      <c r="K61" s="11">
        <f t="shared" si="2"/>
        <v>0</v>
      </c>
      <c r="L61" s="39"/>
      <c r="M61" s="40"/>
      <c r="N61" s="40"/>
      <c r="O61" s="40"/>
      <c r="P61" s="11">
        <f t="shared" si="3"/>
        <v>0</v>
      </c>
      <c r="Q61" s="11">
        <f t="shared" si="4"/>
        <v>0</v>
      </c>
      <c r="R61" s="35" t="e">
        <f t="shared" si="5"/>
        <v>#DIV/0!</v>
      </c>
      <c r="S61" s="32"/>
      <c r="T61" s="33"/>
    </row>
    <row r="62" spans="2:20" ht="12.75" x14ac:dyDescent="0.2">
      <c r="B62" s="42" t="s">
        <v>196</v>
      </c>
      <c r="C62" s="43"/>
      <c r="D62" s="42">
        <v>60</v>
      </c>
      <c r="E62" s="42">
        <v>100000</v>
      </c>
      <c r="F62" s="42">
        <v>20</v>
      </c>
      <c r="G62" s="44">
        <v>385</v>
      </c>
      <c r="H62" s="38"/>
      <c r="I62" s="46"/>
      <c r="J62" s="37"/>
      <c r="K62" s="11">
        <f t="shared" si="2"/>
        <v>0</v>
      </c>
      <c r="L62" s="39"/>
      <c r="M62" s="40"/>
      <c r="N62" s="40"/>
      <c r="O62" s="40"/>
      <c r="P62" s="11">
        <f t="shared" si="3"/>
        <v>0</v>
      </c>
      <c r="Q62" s="11">
        <f t="shared" si="4"/>
        <v>0</v>
      </c>
      <c r="R62" s="35" t="e">
        <f t="shared" si="5"/>
        <v>#DIV/0!</v>
      </c>
      <c r="S62" s="32"/>
      <c r="T62" s="33"/>
    </row>
    <row r="63" spans="2:20" ht="12.75" x14ac:dyDescent="0.2">
      <c r="B63" s="42" t="s">
        <v>197</v>
      </c>
      <c r="C63" s="43"/>
      <c r="D63" s="42">
        <v>60</v>
      </c>
      <c r="E63" s="42">
        <v>125000</v>
      </c>
      <c r="F63" s="42">
        <v>15</v>
      </c>
      <c r="G63" s="44">
        <v>405</v>
      </c>
      <c r="H63" s="38"/>
      <c r="I63" s="46"/>
      <c r="J63" s="37"/>
      <c r="K63" s="11">
        <f t="shared" si="2"/>
        <v>0</v>
      </c>
      <c r="L63" s="39"/>
      <c r="M63" s="40"/>
      <c r="N63" s="40"/>
      <c r="O63" s="40"/>
      <c r="P63" s="11">
        <f t="shared" si="3"/>
        <v>0</v>
      </c>
      <c r="Q63" s="11">
        <f t="shared" si="4"/>
        <v>0</v>
      </c>
      <c r="R63" s="35" t="e">
        <f t="shared" si="5"/>
        <v>#DIV/0!</v>
      </c>
      <c r="S63" s="32"/>
      <c r="T63" s="33"/>
    </row>
    <row r="64" spans="2:20" ht="12.75" x14ac:dyDescent="0.2">
      <c r="B64" s="42" t="s">
        <v>198</v>
      </c>
      <c r="C64" s="43"/>
      <c r="D64" s="42">
        <v>36</v>
      </c>
      <c r="E64" s="42">
        <v>60000</v>
      </c>
      <c r="F64" s="42">
        <v>10</v>
      </c>
      <c r="G64" s="44">
        <v>435</v>
      </c>
      <c r="H64" s="38"/>
      <c r="I64" s="46"/>
      <c r="J64" s="37"/>
      <c r="K64" s="11">
        <f t="shared" si="2"/>
        <v>0</v>
      </c>
      <c r="L64" s="39"/>
      <c r="M64" s="40"/>
      <c r="N64" s="40"/>
      <c r="O64" s="40"/>
      <c r="P64" s="11">
        <f t="shared" si="3"/>
        <v>0</v>
      </c>
      <c r="Q64" s="11">
        <f t="shared" si="4"/>
        <v>0</v>
      </c>
      <c r="R64" s="35" t="e">
        <f t="shared" si="5"/>
        <v>#DIV/0!</v>
      </c>
      <c r="S64" s="32"/>
      <c r="T64" s="33"/>
    </row>
    <row r="65" spans="2:20" ht="12.75" x14ac:dyDescent="0.2">
      <c r="B65" s="42" t="s">
        <v>199</v>
      </c>
      <c r="C65" s="43"/>
      <c r="D65" s="42">
        <v>36</v>
      </c>
      <c r="E65" s="42">
        <v>90000</v>
      </c>
      <c r="F65" s="42">
        <v>10</v>
      </c>
      <c r="G65" s="44">
        <v>465</v>
      </c>
      <c r="H65" s="38"/>
      <c r="I65" s="46"/>
      <c r="J65" s="37"/>
      <c r="K65" s="11">
        <f t="shared" si="2"/>
        <v>0</v>
      </c>
      <c r="L65" s="39"/>
      <c r="M65" s="40"/>
      <c r="N65" s="40"/>
      <c r="O65" s="40"/>
      <c r="P65" s="11">
        <f t="shared" si="3"/>
        <v>0</v>
      </c>
      <c r="Q65" s="11">
        <f t="shared" si="4"/>
        <v>0</v>
      </c>
      <c r="R65" s="35" t="e">
        <f t="shared" si="5"/>
        <v>#DIV/0!</v>
      </c>
      <c r="S65" s="32"/>
      <c r="T65" s="33"/>
    </row>
    <row r="66" spans="2:20" ht="12.75" x14ac:dyDescent="0.2">
      <c r="B66" s="42" t="s">
        <v>200</v>
      </c>
      <c r="C66" s="43"/>
      <c r="D66" s="42">
        <v>36</v>
      </c>
      <c r="E66" s="42">
        <v>120000</v>
      </c>
      <c r="F66" s="42">
        <v>10</v>
      </c>
      <c r="G66" s="44">
        <v>540</v>
      </c>
      <c r="H66" s="38"/>
      <c r="I66" s="46"/>
      <c r="J66" s="37"/>
      <c r="K66" s="11">
        <f t="shared" si="2"/>
        <v>0</v>
      </c>
      <c r="L66" s="39"/>
      <c r="M66" s="40"/>
      <c r="N66" s="40"/>
      <c r="O66" s="40"/>
      <c r="P66" s="11">
        <f t="shared" si="3"/>
        <v>0</v>
      </c>
      <c r="Q66" s="11">
        <f t="shared" si="4"/>
        <v>0</v>
      </c>
      <c r="R66" s="35" t="e">
        <f t="shared" si="5"/>
        <v>#DIV/0!</v>
      </c>
      <c r="S66" s="32"/>
      <c r="T66" s="33"/>
    </row>
    <row r="67" spans="2:20" ht="12.75" x14ac:dyDescent="0.2">
      <c r="B67" s="42" t="s">
        <v>201</v>
      </c>
      <c r="C67" s="43"/>
      <c r="D67" s="42">
        <v>48</v>
      </c>
      <c r="E67" s="42">
        <v>40000</v>
      </c>
      <c r="F67" s="42">
        <v>10</v>
      </c>
      <c r="G67" s="44">
        <v>360</v>
      </c>
      <c r="H67" s="38"/>
      <c r="I67" s="46"/>
      <c r="J67" s="37"/>
      <c r="K67" s="11">
        <f t="shared" si="2"/>
        <v>0</v>
      </c>
      <c r="L67" s="39"/>
      <c r="M67" s="40"/>
      <c r="N67" s="40"/>
      <c r="O67" s="40"/>
      <c r="P67" s="11">
        <f t="shared" si="3"/>
        <v>0</v>
      </c>
      <c r="Q67" s="11">
        <f t="shared" si="4"/>
        <v>0</v>
      </c>
      <c r="R67" s="35" t="e">
        <f t="shared" si="5"/>
        <v>#DIV/0!</v>
      </c>
      <c r="S67" s="32"/>
      <c r="T67" s="33"/>
    </row>
    <row r="68" spans="2:20" ht="12.75" x14ac:dyDescent="0.2">
      <c r="B68" s="42" t="s">
        <v>202</v>
      </c>
      <c r="C68" s="43"/>
      <c r="D68" s="42">
        <v>48</v>
      </c>
      <c r="E68" s="42">
        <v>60000</v>
      </c>
      <c r="F68" s="42">
        <v>20</v>
      </c>
      <c r="G68" s="44">
        <v>415</v>
      </c>
      <c r="H68" s="38"/>
      <c r="I68" s="46"/>
      <c r="J68" s="37"/>
      <c r="K68" s="11">
        <f t="shared" si="2"/>
        <v>0</v>
      </c>
      <c r="L68" s="39"/>
      <c r="M68" s="40"/>
      <c r="N68" s="40"/>
      <c r="O68" s="40"/>
      <c r="P68" s="11">
        <f t="shared" si="3"/>
        <v>0</v>
      </c>
      <c r="Q68" s="11">
        <f t="shared" si="4"/>
        <v>0</v>
      </c>
      <c r="R68" s="35" t="e">
        <f t="shared" ref="R68:R99" si="6">Q68/$F$119</f>
        <v>#DIV/0!</v>
      </c>
      <c r="S68" s="32"/>
      <c r="T68" s="33"/>
    </row>
    <row r="69" spans="2:20" ht="12.75" x14ac:dyDescent="0.2">
      <c r="B69" s="42" t="s">
        <v>203</v>
      </c>
      <c r="C69" s="43"/>
      <c r="D69" s="42">
        <v>48</v>
      </c>
      <c r="E69" s="42">
        <v>80000</v>
      </c>
      <c r="F69" s="42">
        <v>30</v>
      </c>
      <c r="G69" s="44">
        <v>435</v>
      </c>
      <c r="H69" s="38"/>
      <c r="I69" s="46"/>
      <c r="J69" s="37"/>
      <c r="K69" s="11">
        <f t="shared" ref="K69:K99" si="7">+(I69-J69)</f>
        <v>0</v>
      </c>
      <c r="L69" s="39"/>
      <c r="M69" s="40"/>
      <c r="N69" s="40"/>
      <c r="O69" s="40"/>
      <c r="P69" s="11">
        <f t="shared" ref="P69:P99" si="8">+H69*D69*F69</f>
        <v>0</v>
      </c>
      <c r="Q69" s="11">
        <f t="shared" ref="Q69:Q99" si="9">+(K69+(N69+O69+M69)*D69)*F69</f>
        <v>0</v>
      </c>
      <c r="R69" s="35" t="e">
        <f t="shared" si="6"/>
        <v>#DIV/0!</v>
      </c>
      <c r="S69" s="32"/>
      <c r="T69" s="33"/>
    </row>
    <row r="70" spans="2:20" ht="12.75" x14ac:dyDescent="0.2">
      <c r="B70" s="42" t="s">
        <v>204</v>
      </c>
      <c r="C70" s="43"/>
      <c r="D70" s="42">
        <v>48</v>
      </c>
      <c r="E70" s="42">
        <v>100000</v>
      </c>
      <c r="F70" s="42">
        <v>10</v>
      </c>
      <c r="G70" s="44">
        <v>450</v>
      </c>
      <c r="H70" s="38"/>
      <c r="I70" s="46"/>
      <c r="J70" s="37"/>
      <c r="K70" s="11">
        <f t="shared" si="7"/>
        <v>0</v>
      </c>
      <c r="L70" s="39"/>
      <c r="M70" s="40"/>
      <c r="N70" s="40"/>
      <c r="O70" s="40"/>
      <c r="P70" s="11">
        <f t="shared" si="8"/>
        <v>0</v>
      </c>
      <c r="Q70" s="11">
        <f t="shared" si="9"/>
        <v>0</v>
      </c>
      <c r="R70" s="35" t="e">
        <f t="shared" si="6"/>
        <v>#DIV/0!</v>
      </c>
      <c r="S70" s="32"/>
      <c r="T70" s="33"/>
    </row>
    <row r="71" spans="2:20" ht="12.75" x14ac:dyDescent="0.2">
      <c r="B71" s="42" t="s">
        <v>205</v>
      </c>
      <c r="C71" s="43"/>
      <c r="D71" s="42">
        <v>48</v>
      </c>
      <c r="E71" s="42">
        <v>120000</v>
      </c>
      <c r="F71" s="42">
        <v>30</v>
      </c>
      <c r="G71" s="44">
        <v>475</v>
      </c>
      <c r="H71" s="38"/>
      <c r="I71" s="46"/>
      <c r="J71" s="37"/>
      <c r="K71" s="11">
        <f t="shared" si="7"/>
        <v>0</v>
      </c>
      <c r="L71" s="39"/>
      <c r="M71" s="40"/>
      <c r="N71" s="40"/>
      <c r="O71" s="40"/>
      <c r="P71" s="11">
        <f t="shared" si="8"/>
        <v>0</v>
      </c>
      <c r="Q71" s="11">
        <f t="shared" si="9"/>
        <v>0</v>
      </c>
      <c r="R71" s="35" t="e">
        <f t="shared" si="6"/>
        <v>#DIV/0!</v>
      </c>
      <c r="S71" s="32"/>
      <c r="T71" s="33"/>
    </row>
    <row r="72" spans="2:20" ht="12.75" x14ac:dyDescent="0.2">
      <c r="B72" s="42" t="s">
        <v>206</v>
      </c>
      <c r="C72" s="43"/>
      <c r="D72" s="42">
        <v>60</v>
      </c>
      <c r="E72" s="42">
        <v>50000</v>
      </c>
      <c r="F72" s="42">
        <v>15</v>
      </c>
      <c r="G72" s="44">
        <v>345</v>
      </c>
      <c r="H72" s="38"/>
      <c r="I72" s="46"/>
      <c r="J72" s="37"/>
      <c r="K72" s="11">
        <f t="shared" si="7"/>
        <v>0</v>
      </c>
      <c r="L72" s="39"/>
      <c r="M72" s="40"/>
      <c r="N72" s="40"/>
      <c r="O72" s="40"/>
      <c r="P72" s="11">
        <f t="shared" si="8"/>
        <v>0</v>
      </c>
      <c r="Q72" s="11">
        <f t="shared" si="9"/>
        <v>0</v>
      </c>
      <c r="R72" s="35" t="e">
        <f t="shared" si="6"/>
        <v>#DIV/0!</v>
      </c>
      <c r="S72" s="32"/>
      <c r="T72" s="33"/>
    </row>
    <row r="73" spans="2:20" ht="12.75" x14ac:dyDescent="0.2">
      <c r="B73" s="42" t="s">
        <v>207</v>
      </c>
      <c r="C73" s="43"/>
      <c r="D73" s="42">
        <v>60</v>
      </c>
      <c r="E73" s="42">
        <v>75000</v>
      </c>
      <c r="F73" s="42">
        <v>15</v>
      </c>
      <c r="G73" s="44">
        <v>365</v>
      </c>
      <c r="H73" s="38"/>
      <c r="I73" s="46"/>
      <c r="J73" s="37"/>
      <c r="K73" s="11">
        <f t="shared" si="7"/>
        <v>0</v>
      </c>
      <c r="L73" s="39"/>
      <c r="M73" s="40"/>
      <c r="N73" s="40"/>
      <c r="O73" s="40"/>
      <c r="P73" s="11">
        <f t="shared" si="8"/>
        <v>0</v>
      </c>
      <c r="Q73" s="11">
        <f t="shared" si="9"/>
        <v>0</v>
      </c>
      <c r="R73" s="35" t="e">
        <f t="shared" si="6"/>
        <v>#DIV/0!</v>
      </c>
      <c r="S73" s="32"/>
      <c r="T73" s="33"/>
    </row>
    <row r="74" spans="2:20" ht="12.75" x14ac:dyDescent="0.2">
      <c r="B74" s="42" t="s">
        <v>208</v>
      </c>
      <c r="C74" s="43"/>
      <c r="D74" s="42">
        <v>60</v>
      </c>
      <c r="E74" s="42">
        <v>100000</v>
      </c>
      <c r="F74" s="42">
        <v>20</v>
      </c>
      <c r="G74" s="44">
        <v>420</v>
      </c>
      <c r="H74" s="38"/>
      <c r="I74" s="46"/>
      <c r="J74" s="37"/>
      <c r="K74" s="11">
        <f t="shared" si="7"/>
        <v>0</v>
      </c>
      <c r="L74" s="39"/>
      <c r="M74" s="40"/>
      <c r="N74" s="40"/>
      <c r="O74" s="40"/>
      <c r="P74" s="11">
        <f t="shared" si="8"/>
        <v>0</v>
      </c>
      <c r="Q74" s="11">
        <f t="shared" si="9"/>
        <v>0</v>
      </c>
      <c r="R74" s="35" t="e">
        <f t="shared" si="6"/>
        <v>#DIV/0!</v>
      </c>
      <c r="S74" s="32"/>
      <c r="T74" s="33"/>
    </row>
    <row r="75" spans="2:20" ht="12.75" x14ac:dyDescent="0.2">
      <c r="B75" s="42" t="s">
        <v>209</v>
      </c>
      <c r="C75" s="43"/>
      <c r="D75" s="42">
        <v>60</v>
      </c>
      <c r="E75" s="42">
        <v>125000</v>
      </c>
      <c r="F75" s="42">
        <v>10</v>
      </c>
      <c r="G75" s="44">
        <v>445</v>
      </c>
      <c r="H75" s="38"/>
      <c r="I75" s="46"/>
      <c r="J75" s="37"/>
      <c r="K75" s="11">
        <f t="shared" si="7"/>
        <v>0</v>
      </c>
      <c r="L75" s="39"/>
      <c r="M75" s="40"/>
      <c r="N75" s="40"/>
      <c r="O75" s="40"/>
      <c r="P75" s="11">
        <f t="shared" si="8"/>
        <v>0</v>
      </c>
      <c r="Q75" s="11">
        <f t="shared" si="9"/>
        <v>0</v>
      </c>
      <c r="R75" s="35" t="e">
        <f t="shared" si="6"/>
        <v>#DIV/0!</v>
      </c>
      <c r="S75" s="32"/>
      <c r="T75" s="33"/>
    </row>
    <row r="76" spans="2:20" ht="12.75" x14ac:dyDescent="0.2">
      <c r="B76" s="42" t="s">
        <v>210</v>
      </c>
      <c r="C76" s="43"/>
      <c r="D76" s="42">
        <v>36</v>
      </c>
      <c r="E76" s="42">
        <v>60000</v>
      </c>
      <c r="F76" s="42">
        <v>25</v>
      </c>
      <c r="G76" s="44">
        <v>460</v>
      </c>
      <c r="H76" s="38"/>
      <c r="I76" s="46"/>
      <c r="J76" s="37"/>
      <c r="K76" s="11">
        <f t="shared" si="7"/>
        <v>0</v>
      </c>
      <c r="L76" s="39"/>
      <c r="M76" s="40"/>
      <c r="N76" s="40"/>
      <c r="O76" s="40"/>
      <c r="P76" s="11">
        <f t="shared" si="8"/>
        <v>0</v>
      </c>
      <c r="Q76" s="11">
        <f t="shared" si="9"/>
        <v>0</v>
      </c>
      <c r="R76" s="35" t="e">
        <f t="shared" si="6"/>
        <v>#DIV/0!</v>
      </c>
      <c r="S76" s="32"/>
      <c r="T76" s="33"/>
    </row>
    <row r="77" spans="2:20" ht="12.75" x14ac:dyDescent="0.2">
      <c r="B77" s="42" t="s">
        <v>211</v>
      </c>
      <c r="C77" s="43"/>
      <c r="D77" s="42">
        <v>36</v>
      </c>
      <c r="E77" s="42">
        <v>90000</v>
      </c>
      <c r="F77" s="42">
        <v>10</v>
      </c>
      <c r="G77" s="44">
        <v>525</v>
      </c>
      <c r="H77" s="38"/>
      <c r="I77" s="46"/>
      <c r="J77" s="37"/>
      <c r="K77" s="11">
        <f t="shared" si="7"/>
        <v>0</v>
      </c>
      <c r="L77" s="39"/>
      <c r="M77" s="40"/>
      <c r="N77" s="40"/>
      <c r="O77" s="40"/>
      <c r="P77" s="11">
        <f t="shared" si="8"/>
        <v>0</v>
      </c>
      <c r="Q77" s="11">
        <f t="shared" si="9"/>
        <v>0</v>
      </c>
      <c r="R77" s="35" t="e">
        <f t="shared" si="6"/>
        <v>#DIV/0!</v>
      </c>
      <c r="S77" s="32"/>
      <c r="T77" s="33"/>
    </row>
    <row r="78" spans="2:20" ht="12.75" x14ac:dyDescent="0.2">
      <c r="B78" s="42" t="s">
        <v>212</v>
      </c>
      <c r="C78" s="43"/>
      <c r="D78" s="42">
        <v>36</v>
      </c>
      <c r="E78" s="42">
        <v>120000</v>
      </c>
      <c r="F78" s="42">
        <v>40</v>
      </c>
      <c r="G78" s="44">
        <v>570</v>
      </c>
      <c r="H78" s="38"/>
      <c r="I78" s="46"/>
      <c r="J78" s="37"/>
      <c r="K78" s="11">
        <f t="shared" si="7"/>
        <v>0</v>
      </c>
      <c r="L78" s="39"/>
      <c r="M78" s="40"/>
      <c r="N78" s="40"/>
      <c r="O78" s="40"/>
      <c r="P78" s="11">
        <f t="shared" si="8"/>
        <v>0</v>
      </c>
      <c r="Q78" s="11">
        <f t="shared" si="9"/>
        <v>0</v>
      </c>
      <c r="R78" s="35" t="e">
        <f t="shared" si="6"/>
        <v>#DIV/0!</v>
      </c>
      <c r="S78" s="32"/>
      <c r="T78" s="33"/>
    </row>
    <row r="79" spans="2:20" ht="12.75" x14ac:dyDescent="0.2">
      <c r="B79" s="42" t="s">
        <v>213</v>
      </c>
      <c r="C79" s="43"/>
      <c r="D79" s="42">
        <v>48</v>
      </c>
      <c r="E79" s="42">
        <v>40000</v>
      </c>
      <c r="F79" s="42">
        <v>10</v>
      </c>
      <c r="G79" s="44">
        <v>410</v>
      </c>
      <c r="H79" s="38"/>
      <c r="I79" s="46"/>
      <c r="J79" s="37"/>
      <c r="K79" s="11">
        <f t="shared" si="7"/>
        <v>0</v>
      </c>
      <c r="L79" s="39"/>
      <c r="M79" s="40"/>
      <c r="N79" s="40"/>
      <c r="O79" s="40"/>
      <c r="P79" s="11">
        <f t="shared" si="8"/>
        <v>0</v>
      </c>
      <c r="Q79" s="11">
        <f t="shared" si="9"/>
        <v>0</v>
      </c>
      <c r="R79" s="35" t="e">
        <f t="shared" si="6"/>
        <v>#DIV/0!</v>
      </c>
      <c r="S79" s="32"/>
      <c r="T79" s="33"/>
    </row>
    <row r="80" spans="2:20" ht="12.75" x14ac:dyDescent="0.2">
      <c r="B80" s="42" t="s">
        <v>214</v>
      </c>
      <c r="C80" s="43"/>
      <c r="D80" s="42">
        <v>48</v>
      </c>
      <c r="E80" s="42">
        <v>60000</v>
      </c>
      <c r="F80" s="42">
        <v>10</v>
      </c>
      <c r="G80" s="44">
        <v>450</v>
      </c>
      <c r="H80" s="38"/>
      <c r="I80" s="46"/>
      <c r="J80" s="37"/>
      <c r="K80" s="11">
        <f t="shared" si="7"/>
        <v>0</v>
      </c>
      <c r="L80" s="39"/>
      <c r="M80" s="40"/>
      <c r="N80" s="40"/>
      <c r="O80" s="40"/>
      <c r="P80" s="11">
        <f t="shared" si="8"/>
        <v>0</v>
      </c>
      <c r="Q80" s="11">
        <f t="shared" si="9"/>
        <v>0</v>
      </c>
      <c r="R80" s="35" t="e">
        <f t="shared" si="6"/>
        <v>#DIV/0!</v>
      </c>
      <c r="S80" s="32"/>
      <c r="T80" s="33"/>
    </row>
    <row r="81" spans="2:20" ht="12.75" x14ac:dyDescent="0.2">
      <c r="B81" s="42" t="s">
        <v>215</v>
      </c>
      <c r="C81" s="43"/>
      <c r="D81" s="42">
        <v>48</v>
      </c>
      <c r="E81" s="42">
        <v>80000</v>
      </c>
      <c r="F81" s="42">
        <v>10</v>
      </c>
      <c r="G81" s="44">
        <v>475</v>
      </c>
      <c r="H81" s="38"/>
      <c r="I81" s="46"/>
      <c r="J81" s="37"/>
      <c r="K81" s="11">
        <f t="shared" si="7"/>
        <v>0</v>
      </c>
      <c r="L81" s="39"/>
      <c r="M81" s="40"/>
      <c r="N81" s="40"/>
      <c r="O81" s="40"/>
      <c r="P81" s="11">
        <f t="shared" si="8"/>
        <v>0</v>
      </c>
      <c r="Q81" s="11">
        <f t="shared" si="9"/>
        <v>0</v>
      </c>
      <c r="R81" s="35" t="e">
        <f t="shared" si="6"/>
        <v>#DIV/0!</v>
      </c>
      <c r="S81" s="32"/>
      <c r="T81" s="33"/>
    </row>
    <row r="82" spans="2:20" ht="12.75" x14ac:dyDescent="0.2">
      <c r="B82" s="42" t="s">
        <v>216</v>
      </c>
      <c r="C82" s="43"/>
      <c r="D82" s="42">
        <v>48</v>
      </c>
      <c r="E82" s="42">
        <v>100000</v>
      </c>
      <c r="F82" s="42">
        <v>20</v>
      </c>
      <c r="G82" s="44">
        <v>515</v>
      </c>
      <c r="H82" s="38"/>
      <c r="I82" s="46"/>
      <c r="J82" s="37"/>
      <c r="K82" s="11">
        <f t="shared" si="7"/>
        <v>0</v>
      </c>
      <c r="L82" s="39"/>
      <c r="M82" s="40"/>
      <c r="N82" s="40"/>
      <c r="O82" s="40"/>
      <c r="P82" s="11">
        <f t="shared" si="8"/>
        <v>0</v>
      </c>
      <c r="Q82" s="11">
        <f t="shared" si="9"/>
        <v>0</v>
      </c>
      <c r="R82" s="35" t="e">
        <f t="shared" si="6"/>
        <v>#DIV/0!</v>
      </c>
      <c r="S82" s="32"/>
      <c r="T82" s="33"/>
    </row>
    <row r="83" spans="2:20" ht="12.75" x14ac:dyDescent="0.2">
      <c r="B83" s="42" t="s">
        <v>217</v>
      </c>
      <c r="C83" s="43"/>
      <c r="D83" s="42">
        <v>48</v>
      </c>
      <c r="E83" s="42">
        <v>120000</v>
      </c>
      <c r="F83" s="42">
        <v>15</v>
      </c>
      <c r="G83" s="44">
        <v>530</v>
      </c>
      <c r="H83" s="38"/>
      <c r="I83" s="46"/>
      <c r="J83" s="37"/>
      <c r="K83" s="11">
        <f t="shared" si="7"/>
        <v>0</v>
      </c>
      <c r="L83" s="39"/>
      <c r="M83" s="40"/>
      <c r="N83" s="40"/>
      <c r="O83" s="40"/>
      <c r="P83" s="11">
        <f t="shared" si="8"/>
        <v>0</v>
      </c>
      <c r="Q83" s="11">
        <f t="shared" si="9"/>
        <v>0</v>
      </c>
      <c r="R83" s="35" t="e">
        <f t="shared" si="6"/>
        <v>#DIV/0!</v>
      </c>
      <c r="S83" s="32"/>
      <c r="T83" s="33"/>
    </row>
    <row r="84" spans="2:20" ht="12.75" x14ac:dyDescent="0.2">
      <c r="B84" s="42" t="s">
        <v>218</v>
      </c>
      <c r="C84" s="43"/>
      <c r="D84" s="42">
        <v>60</v>
      </c>
      <c r="E84" s="42">
        <v>50000</v>
      </c>
      <c r="F84" s="42">
        <v>20</v>
      </c>
      <c r="G84" s="44">
        <v>405</v>
      </c>
      <c r="H84" s="38"/>
      <c r="I84" s="46"/>
      <c r="J84" s="37"/>
      <c r="K84" s="11">
        <f t="shared" si="7"/>
        <v>0</v>
      </c>
      <c r="L84" s="39"/>
      <c r="M84" s="40"/>
      <c r="N84" s="40"/>
      <c r="O84" s="40"/>
      <c r="P84" s="11">
        <f t="shared" si="8"/>
        <v>0</v>
      </c>
      <c r="Q84" s="11">
        <f t="shared" si="9"/>
        <v>0</v>
      </c>
      <c r="R84" s="35" t="e">
        <f t="shared" si="6"/>
        <v>#DIV/0!</v>
      </c>
      <c r="S84" s="32"/>
      <c r="T84" s="33"/>
    </row>
    <row r="85" spans="2:20" ht="12.75" x14ac:dyDescent="0.2">
      <c r="B85" s="42" t="s">
        <v>219</v>
      </c>
      <c r="C85" s="43"/>
      <c r="D85" s="42">
        <v>60</v>
      </c>
      <c r="E85" s="42">
        <v>75000</v>
      </c>
      <c r="F85" s="42">
        <v>10</v>
      </c>
      <c r="G85" s="44">
        <v>425</v>
      </c>
      <c r="H85" s="38"/>
      <c r="I85" s="46"/>
      <c r="J85" s="37"/>
      <c r="K85" s="11">
        <f t="shared" si="7"/>
        <v>0</v>
      </c>
      <c r="L85" s="39"/>
      <c r="M85" s="40"/>
      <c r="N85" s="40"/>
      <c r="O85" s="40"/>
      <c r="P85" s="11">
        <f t="shared" si="8"/>
        <v>0</v>
      </c>
      <c r="Q85" s="11">
        <f t="shared" si="9"/>
        <v>0</v>
      </c>
      <c r="R85" s="35" t="e">
        <f t="shared" si="6"/>
        <v>#DIV/0!</v>
      </c>
      <c r="S85" s="32"/>
      <c r="T85" s="33"/>
    </row>
    <row r="86" spans="2:20" ht="12.75" x14ac:dyDescent="0.2">
      <c r="B86" s="42" t="s">
        <v>220</v>
      </c>
      <c r="C86" s="43"/>
      <c r="D86" s="42">
        <v>60</v>
      </c>
      <c r="E86" s="42">
        <v>100000</v>
      </c>
      <c r="F86" s="42">
        <v>15</v>
      </c>
      <c r="G86" s="44">
        <v>465</v>
      </c>
      <c r="H86" s="38"/>
      <c r="I86" s="46"/>
      <c r="J86" s="37"/>
      <c r="K86" s="11">
        <f t="shared" si="7"/>
        <v>0</v>
      </c>
      <c r="L86" s="39"/>
      <c r="M86" s="40"/>
      <c r="N86" s="40"/>
      <c r="O86" s="40"/>
      <c r="P86" s="11">
        <f t="shared" si="8"/>
        <v>0</v>
      </c>
      <c r="Q86" s="11">
        <f t="shared" si="9"/>
        <v>0</v>
      </c>
      <c r="R86" s="35" t="e">
        <f t="shared" si="6"/>
        <v>#DIV/0!</v>
      </c>
      <c r="S86" s="32"/>
      <c r="T86" s="33"/>
    </row>
    <row r="87" spans="2:20" ht="12.75" x14ac:dyDescent="0.2">
      <c r="B87" s="42" t="s">
        <v>221</v>
      </c>
      <c r="C87" s="43"/>
      <c r="D87" s="42">
        <v>60</v>
      </c>
      <c r="E87" s="42">
        <v>125000</v>
      </c>
      <c r="F87" s="42">
        <v>40</v>
      </c>
      <c r="G87" s="44">
        <v>490</v>
      </c>
      <c r="H87" s="38"/>
      <c r="I87" s="46"/>
      <c r="J87" s="37"/>
      <c r="K87" s="11">
        <f t="shared" si="7"/>
        <v>0</v>
      </c>
      <c r="L87" s="39"/>
      <c r="M87" s="40"/>
      <c r="N87" s="40"/>
      <c r="O87" s="40"/>
      <c r="P87" s="11">
        <f t="shared" si="8"/>
        <v>0</v>
      </c>
      <c r="Q87" s="11">
        <f t="shared" si="9"/>
        <v>0</v>
      </c>
      <c r="R87" s="35" t="e">
        <f t="shared" si="6"/>
        <v>#DIV/0!</v>
      </c>
      <c r="S87" s="32"/>
      <c r="T87" s="33"/>
    </row>
    <row r="88" spans="2:20" ht="12.75" x14ac:dyDescent="0.2">
      <c r="B88" s="42" t="s">
        <v>222</v>
      </c>
      <c r="C88" s="43"/>
      <c r="D88" s="42">
        <v>36</v>
      </c>
      <c r="E88" s="42">
        <v>30000</v>
      </c>
      <c r="F88" s="42">
        <v>20</v>
      </c>
      <c r="G88" s="44">
        <v>535</v>
      </c>
      <c r="H88" s="38"/>
      <c r="I88" s="46"/>
      <c r="J88" s="37"/>
      <c r="K88" s="11">
        <f t="shared" si="7"/>
        <v>0</v>
      </c>
      <c r="L88" s="39"/>
      <c r="M88" s="40"/>
      <c r="N88" s="40"/>
      <c r="O88" s="40"/>
      <c r="P88" s="11">
        <f t="shared" si="8"/>
        <v>0</v>
      </c>
      <c r="Q88" s="11">
        <f t="shared" si="9"/>
        <v>0</v>
      </c>
      <c r="R88" s="35" t="e">
        <f t="shared" si="6"/>
        <v>#DIV/0!</v>
      </c>
      <c r="S88" s="32"/>
      <c r="T88" s="33"/>
    </row>
    <row r="89" spans="2:20" ht="12.75" x14ac:dyDescent="0.2">
      <c r="B89" s="42" t="s">
        <v>223</v>
      </c>
      <c r="C89" s="43"/>
      <c r="D89" s="42">
        <v>36</v>
      </c>
      <c r="E89" s="42">
        <v>45000</v>
      </c>
      <c r="F89" s="42">
        <v>15</v>
      </c>
      <c r="G89" s="44">
        <v>560</v>
      </c>
      <c r="H89" s="38"/>
      <c r="I89" s="46"/>
      <c r="J89" s="37"/>
      <c r="K89" s="11">
        <f t="shared" si="7"/>
        <v>0</v>
      </c>
      <c r="L89" s="39"/>
      <c r="M89" s="40"/>
      <c r="N89" s="40"/>
      <c r="O89" s="40"/>
      <c r="P89" s="11">
        <f t="shared" si="8"/>
        <v>0</v>
      </c>
      <c r="Q89" s="11">
        <f t="shared" si="9"/>
        <v>0</v>
      </c>
      <c r="R89" s="35" t="e">
        <f t="shared" si="6"/>
        <v>#DIV/0!</v>
      </c>
      <c r="S89" s="32"/>
      <c r="T89" s="33"/>
    </row>
    <row r="90" spans="2:20" ht="12.75" x14ac:dyDescent="0.2">
      <c r="B90" s="42" t="s">
        <v>224</v>
      </c>
      <c r="C90" s="43"/>
      <c r="D90" s="42">
        <v>48</v>
      </c>
      <c r="E90" s="42">
        <v>40000</v>
      </c>
      <c r="F90" s="42">
        <v>25</v>
      </c>
      <c r="G90" s="44">
        <v>455</v>
      </c>
      <c r="H90" s="38"/>
      <c r="I90" s="46"/>
      <c r="J90" s="37"/>
      <c r="K90" s="11">
        <f t="shared" si="7"/>
        <v>0</v>
      </c>
      <c r="L90" s="39"/>
      <c r="M90" s="40"/>
      <c r="N90" s="40"/>
      <c r="O90" s="40"/>
      <c r="P90" s="11">
        <f t="shared" si="8"/>
        <v>0</v>
      </c>
      <c r="Q90" s="11">
        <f t="shared" si="9"/>
        <v>0</v>
      </c>
      <c r="R90" s="35" t="e">
        <f t="shared" si="6"/>
        <v>#DIV/0!</v>
      </c>
      <c r="S90" s="32"/>
      <c r="T90" s="33"/>
    </row>
    <row r="91" spans="2:20" ht="12.75" x14ac:dyDescent="0.2">
      <c r="B91" s="42" t="s">
        <v>225</v>
      </c>
      <c r="C91" s="43"/>
      <c r="D91" s="42">
        <v>48</v>
      </c>
      <c r="E91" s="42">
        <v>60000</v>
      </c>
      <c r="F91" s="42">
        <v>15</v>
      </c>
      <c r="G91" s="44">
        <v>480</v>
      </c>
      <c r="H91" s="38"/>
      <c r="I91" s="46"/>
      <c r="J91" s="37"/>
      <c r="K91" s="11">
        <f t="shared" si="7"/>
        <v>0</v>
      </c>
      <c r="L91" s="39"/>
      <c r="M91" s="40"/>
      <c r="N91" s="40"/>
      <c r="O91" s="40"/>
      <c r="P91" s="11">
        <f t="shared" si="8"/>
        <v>0</v>
      </c>
      <c r="Q91" s="11">
        <f t="shared" si="9"/>
        <v>0</v>
      </c>
      <c r="R91" s="35" t="e">
        <f t="shared" si="6"/>
        <v>#DIV/0!</v>
      </c>
      <c r="S91" s="32"/>
      <c r="T91" s="33"/>
    </row>
    <row r="92" spans="2:20" ht="12.75" x14ac:dyDescent="0.2">
      <c r="B92" s="42" t="s">
        <v>226</v>
      </c>
      <c r="C92" s="43"/>
      <c r="D92" s="42">
        <v>60</v>
      </c>
      <c r="E92" s="42">
        <v>50000</v>
      </c>
      <c r="F92" s="42">
        <v>15</v>
      </c>
      <c r="G92" s="44">
        <v>450</v>
      </c>
      <c r="H92" s="38"/>
      <c r="I92" s="46"/>
      <c r="J92" s="37"/>
      <c r="K92" s="11">
        <f t="shared" si="7"/>
        <v>0</v>
      </c>
      <c r="L92" s="39"/>
      <c r="M92" s="40"/>
      <c r="N92" s="40"/>
      <c r="O92" s="40"/>
      <c r="P92" s="11">
        <f t="shared" si="8"/>
        <v>0</v>
      </c>
      <c r="Q92" s="11">
        <f t="shared" si="9"/>
        <v>0</v>
      </c>
      <c r="R92" s="35" t="e">
        <f t="shared" si="6"/>
        <v>#DIV/0!</v>
      </c>
      <c r="S92" s="32"/>
      <c r="T92" s="33"/>
    </row>
    <row r="93" spans="2:20" ht="12.75" x14ac:dyDescent="0.2">
      <c r="B93" s="42" t="s">
        <v>227</v>
      </c>
      <c r="C93" s="43"/>
      <c r="D93" s="42">
        <v>60</v>
      </c>
      <c r="E93" s="42">
        <v>75000</v>
      </c>
      <c r="F93" s="42">
        <v>10</v>
      </c>
      <c r="G93" s="44">
        <v>475</v>
      </c>
      <c r="H93" s="38"/>
      <c r="I93" s="46"/>
      <c r="J93" s="37"/>
      <c r="K93" s="11">
        <f t="shared" si="7"/>
        <v>0</v>
      </c>
      <c r="L93" s="39"/>
      <c r="M93" s="40"/>
      <c r="N93" s="40"/>
      <c r="O93" s="40"/>
      <c r="P93" s="11">
        <f t="shared" si="8"/>
        <v>0</v>
      </c>
      <c r="Q93" s="11">
        <f t="shared" si="9"/>
        <v>0</v>
      </c>
      <c r="R93" s="35" t="e">
        <f t="shared" si="6"/>
        <v>#DIV/0!</v>
      </c>
      <c r="S93" s="32"/>
      <c r="T93" s="33"/>
    </row>
    <row r="94" spans="2:20" ht="12.75" x14ac:dyDescent="0.2">
      <c r="B94" s="42" t="s">
        <v>228</v>
      </c>
      <c r="C94" s="43"/>
      <c r="D94" s="42">
        <v>36</v>
      </c>
      <c r="E94" s="42">
        <v>30000</v>
      </c>
      <c r="F94" s="42">
        <v>20</v>
      </c>
      <c r="G94" s="44">
        <v>530</v>
      </c>
      <c r="H94" s="38"/>
      <c r="I94" s="46"/>
      <c r="J94" s="37"/>
      <c r="K94" s="11">
        <f t="shared" si="7"/>
        <v>0</v>
      </c>
      <c r="L94" s="39"/>
      <c r="M94" s="40"/>
      <c r="N94" s="40"/>
      <c r="O94" s="40"/>
      <c r="P94" s="11">
        <f t="shared" si="8"/>
        <v>0</v>
      </c>
      <c r="Q94" s="11">
        <f t="shared" si="9"/>
        <v>0</v>
      </c>
      <c r="R94" s="35" t="e">
        <f t="shared" si="6"/>
        <v>#DIV/0!</v>
      </c>
      <c r="S94" s="32"/>
      <c r="T94" s="33"/>
    </row>
    <row r="95" spans="2:20" ht="12.75" x14ac:dyDescent="0.2">
      <c r="B95" s="42" t="s">
        <v>229</v>
      </c>
      <c r="C95" s="43"/>
      <c r="D95" s="42">
        <v>36</v>
      </c>
      <c r="E95" s="42">
        <v>45000</v>
      </c>
      <c r="F95" s="42">
        <v>15</v>
      </c>
      <c r="G95" s="44">
        <v>560</v>
      </c>
      <c r="H95" s="38"/>
      <c r="I95" s="46"/>
      <c r="J95" s="37"/>
      <c r="K95" s="11">
        <f t="shared" si="7"/>
        <v>0</v>
      </c>
      <c r="L95" s="39"/>
      <c r="M95" s="40"/>
      <c r="N95" s="40"/>
      <c r="O95" s="40"/>
      <c r="P95" s="11">
        <f t="shared" si="8"/>
        <v>0</v>
      </c>
      <c r="Q95" s="11">
        <f t="shared" si="9"/>
        <v>0</v>
      </c>
      <c r="R95" s="35" t="e">
        <f t="shared" si="6"/>
        <v>#DIV/0!</v>
      </c>
      <c r="S95" s="32"/>
      <c r="T95" s="33"/>
    </row>
    <row r="96" spans="2:20" ht="12.75" x14ac:dyDescent="0.2">
      <c r="B96" s="42" t="s">
        <v>230</v>
      </c>
      <c r="C96" s="43"/>
      <c r="D96" s="42">
        <v>48</v>
      </c>
      <c r="E96" s="42">
        <v>40000</v>
      </c>
      <c r="F96" s="42">
        <v>25</v>
      </c>
      <c r="G96" s="44">
        <v>480</v>
      </c>
      <c r="H96" s="38"/>
      <c r="I96" s="46"/>
      <c r="J96" s="37"/>
      <c r="K96" s="11">
        <f t="shared" si="7"/>
        <v>0</v>
      </c>
      <c r="L96" s="39"/>
      <c r="M96" s="40"/>
      <c r="N96" s="40"/>
      <c r="O96" s="40"/>
      <c r="P96" s="11">
        <f t="shared" si="8"/>
        <v>0</v>
      </c>
      <c r="Q96" s="11">
        <f t="shared" si="9"/>
        <v>0</v>
      </c>
      <c r="R96" s="35" t="e">
        <f t="shared" si="6"/>
        <v>#DIV/0!</v>
      </c>
      <c r="S96" s="32"/>
      <c r="T96" s="33"/>
    </row>
    <row r="97" spans="2:25" ht="12.75" x14ac:dyDescent="0.2">
      <c r="B97" s="42" t="s">
        <v>231</v>
      </c>
      <c r="C97" s="43"/>
      <c r="D97" s="42">
        <v>48</v>
      </c>
      <c r="E97" s="42">
        <v>60000</v>
      </c>
      <c r="F97" s="42">
        <v>15</v>
      </c>
      <c r="G97" s="44">
        <v>505</v>
      </c>
      <c r="H97" s="38"/>
      <c r="I97" s="46"/>
      <c r="J97" s="37"/>
      <c r="K97" s="11">
        <f t="shared" si="7"/>
        <v>0</v>
      </c>
      <c r="L97" s="39"/>
      <c r="M97" s="40"/>
      <c r="N97" s="40"/>
      <c r="O97" s="40"/>
      <c r="P97" s="11">
        <f t="shared" si="8"/>
        <v>0</v>
      </c>
      <c r="Q97" s="11">
        <f t="shared" si="9"/>
        <v>0</v>
      </c>
      <c r="R97" s="35" t="e">
        <f t="shared" si="6"/>
        <v>#DIV/0!</v>
      </c>
      <c r="S97" s="32"/>
      <c r="T97" s="33"/>
    </row>
    <row r="98" spans="2:25" ht="12.75" x14ac:dyDescent="0.2">
      <c r="B98" s="42" t="s">
        <v>232</v>
      </c>
      <c r="C98" s="43"/>
      <c r="D98" s="42">
        <v>60</v>
      </c>
      <c r="E98" s="42">
        <v>50000</v>
      </c>
      <c r="F98" s="42">
        <v>15</v>
      </c>
      <c r="G98" s="44">
        <v>450</v>
      </c>
      <c r="H98" s="38"/>
      <c r="I98" s="46"/>
      <c r="J98" s="37"/>
      <c r="K98" s="11">
        <f t="shared" si="7"/>
        <v>0</v>
      </c>
      <c r="L98" s="39"/>
      <c r="M98" s="40"/>
      <c r="N98" s="40"/>
      <c r="O98" s="40"/>
      <c r="P98" s="11">
        <f t="shared" si="8"/>
        <v>0</v>
      </c>
      <c r="Q98" s="11">
        <f t="shared" si="9"/>
        <v>0</v>
      </c>
      <c r="R98" s="35" t="e">
        <f t="shared" si="6"/>
        <v>#DIV/0!</v>
      </c>
      <c r="S98" s="32"/>
      <c r="T98" s="33"/>
    </row>
    <row r="99" spans="2:25" ht="12.75" x14ac:dyDescent="0.2">
      <c r="B99" s="42" t="s">
        <v>233</v>
      </c>
      <c r="C99" s="43"/>
      <c r="D99" s="42">
        <v>60</v>
      </c>
      <c r="E99" s="42">
        <v>75000</v>
      </c>
      <c r="F99" s="42">
        <v>10</v>
      </c>
      <c r="G99" s="44">
        <v>475</v>
      </c>
      <c r="H99" s="38"/>
      <c r="I99" s="46"/>
      <c r="J99" s="37"/>
      <c r="K99" s="11">
        <f t="shared" si="7"/>
        <v>0</v>
      </c>
      <c r="L99" s="39"/>
      <c r="M99" s="40"/>
      <c r="N99" s="40"/>
      <c r="O99" s="40"/>
      <c r="P99" s="11">
        <f t="shared" si="8"/>
        <v>0</v>
      </c>
      <c r="Q99" s="11">
        <f t="shared" si="9"/>
        <v>0</v>
      </c>
      <c r="R99" s="35" t="e">
        <f t="shared" si="6"/>
        <v>#DIV/0!</v>
      </c>
      <c r="S99" s="32"/>
      <c r="T99" s="33"/>
    </row>
    <row r="100" spans="2:25" ht="12.75" x14ac:dyDescent="0.25">
      <c r="B100" s="12" t="s">
        <v>2</v>
      </c>
      <c r="C100" s="12"/>
      <c r="D100" s="12"/>
      <c r="E100" s="12"/>
      <c r="F100" s="12"/>
      <c r="G100" s="13">
        <f>+SUMPRODUCT(D4:D99,F4:F99,G4:G99)</f>
        <v>54410100</v>
      </c>
      <c r="H100" s="13">
        <f>+SUMPRODUCT(H4:H99,D4:D99,F4:F99)</f>
        <v>0</v>
      </c>
      <c r="I100" s="13"/>
      <c r="J100" s="13"/>
      <c r="K100" s="13"/>
      <c r="L100" s="13"/>
      <c r="M100" s="13"/>
      <c r="N100" s="13"/>
      <c r="O100" s="13"/>
      <c r="P100" s="14">
        <f>SUM(P4:P99)</f>
        <v>0</v>
      </c>
      <c r="Q100" s="15">
        <f>SUM(Q4:Q99)</f>
        <v>0</v>
      </c>
      <c r="R100" s="16" t="e">
        <f>Q100/$F$119</f>
        <v>#DIV/0!</v>
      </c>
      <c r="S100" s="75"/>
      <c r="T100" s="75"/>
      <c r="U100" s="8"/>
    </row>
    <row r="101" spans="2:25" x14ac:dyDescent="0.25">
      <c r="U101" s="8"/>
    </row>
    <row r="102" spans="2:25" x14ac:dyDescent="0.25">
      <c r="H102" s="36"/>
      <c r="U102" s="8"/>
    </row>
    <row r="105" spans="2:25" ht="22.7" customHeight="1" x14ac:dyDescent="0.25">
      <c r="B105" s="70" t="s">
        <v>15</v>
      </c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</row>
    <row r="106" spans="2:25" ht="25.5" x14ac:dyDescent="0.25">
      <c r="B106" s="41" t="s">
        <v>6</v>
      </c>
      <c r="C106" s="41"/>
      <c r="D106" s="41"/>
      <c r="E106" s="41"/>
      <c r="F106" s="41" t="s">
        <v>1</v>
      </c>
      <c r="G106" s="41" t="s">
        <v>4</v>
      </c>
      <c r="H106" s="72" t="s">
        <v>7</v>
      </c>
      <c r="I106" s="73"/>
      <c r="J106" s="73"/>
      <c r="K106" s="73"/>
      <c r="L106" s="73"/>
      <c r="M106" s="73"/>
      <c r="N106" s="73"/>
      <c r="O106" s="73"/>
      <c r="P106" s="74"/>
      <c r="Q106" s="61"/>
      <c r="R106" s="62"/>
      <c r="S106" s="62"/>
      <c r="T106" s="62"/>
      <c r="U106" s="62"/>
      <c r="V106" s="62"/>
      <c r="W106" s="62"/>
      <c r="X106" s="62"/>
      <c r="Y106" s="62"/>
    </row>
    <row r="107" spans="2:25" ht="12.75" x14ac:dyDescent="0.25">
      <c r="B107" s="27" t="s">
        <v>5</v>
      </c>
      <c r="C107" s="27"/>
      <c r="D107" s="27"/>
      <c r="E107" s="27"/>
      <c r="F107" s="10"/>
      <c r="G107" s="17" t="e">
        <f t="shared" ref="G107:G113" si="10">F107/$F$119</f>
        <v>#DIV/0!</v>
      </c>
      <c r="H107" s="32"/>
      <c r="I107" s="29"/>
      <c r="J107" s="29"/>
      <c r="K107" s="29"/>
      <c r="L107" s="29"/>
      <c r="M107" s="29"/>
      <c r="N107" s="29"/>
      <c r="O107" s="29"/>
      <c r="P107" s="33"/>
    </row>
    <row r="108" spans="2:25" ht="25.5" x14ac:dyDescent="0.25">
      <c r="B108" s="27" t="s">
        <v>26</v>
      </c>
      <c r="C108" s="27"/>
      <c r="D108" s="27"/>
      <c r="E108" s="27"/>
      <c r="F108" s="10"/>
      <c r="G108" s="17" t="e">
        <f t="shared" si="10"/>
        <v>#DIV/0!</v>
      </c>
      <c r="H108" s="32"/>
      <c r="I108" s="29"/>
      <c r="J108" s="29"/>
      <c r="K108" s="29"/>
      <c r="L108" s="29"/>
      <c r="M108" s="29"/>
      <c r="N108" s="29"/>
      <c r="O108" s="29"/>
      <c r="P108" s="33"/>
    </row>
    <row r="109" spans="2:25" ht="25.5" x14ac:dyDescent="0.25">
      <c r="B109" s="27" t="s">
        <v>27</v>
      </c>
      <c r="C109" s="27"/>
      <c r="D109" s="27"/>
      <c r="E109" s="27"/>
      <c r="F109" s="10"/>
      <c r="G109" s="17" t="e">
        <f t="shared" si="10"/>
        <v>#DIV/0!</v>
      </c>
      <c r="H109" s="32"/>
      <c r="I109" s="29"/>
      <c r="J109" s="29"/>
      <c r="K109" s="29"/>
      <c r="L109" s="29"/>
      <c r="M109" s="29"/>
      <c r="N109" s="29"/>
      <c r="O109" s="29"/>
      <c r="P109" s="33"/>
    </row>
    <row r="110" spans="2:25" ht="25.5" x14ac:dyDescent="0.25">
      <c r="B110" s="27" t="s">
        <v>28</v>
      </c>
      <c r="C110" s="27"/>
      <c r="D110" s="27"/>
      <c r="E110" s="27"/>
      <c r="F110" s="10"/>
      <c r="G110" s="17" t="e">
        <f t="shared" si="10"/>
        <v>#DIV/0!</v>
      </c>
      <c r="H110" s="32"/>
      <c r="I110" s="29"/>
      <c r="J110" s="29"/>
      <c r="K110" s="29"/>
      <c r="L110" s="29"/>
      <c r="M110" s="29"/>
      <c r="N110" s="29"/>
      <c r="O110" s="29"/>
      <c r="P110" s="33"/>
    </row>
    <row r="111" spans="2:25" ht="12.75" x14ac:dyDescent="0.25">
      <c r="B111" s="27" t="s">
        <v>30</v>
      </c>
      <c r="C111" s="27"/>
      <c r="D111" s="27"/>
      <c r="E111" s="27"/>
      <c r="F111" s="10"/>
      <c r="G111" s="17" t="e">
        <f t="shared" si="10"/>
        <v>#DIV/0!</v>
      </c>
      <c r="H111" s="32"/>
      <c r="I111" s="29"/>
      <c r="J111" s="29"/>
      <c r="K111" s="29"/>
      <c r="L111" s="29"/>
      <c r="M111" s="29"/>
      <c r="N111" s="29"/>
      <c r="O111" s="29"/>
      <c r="P111" s="33"/>
    </row>
    <row r="112" spans="2:25" ht="12.75" x14ac:dyDescent="0.25">
      <c r="B112" s="27" t="s">
        <v>29</v>
      </c>
      <c r="C112" s="27"/>
      <c r="D112" s="27"/>
      <c r="E112" s="27"/>
      <c r="F112" s="10"/>
      <c r="G112" s="17" t="e">
        <f t="shared" si="10"/>
        <v>#DIV/0!</v>
      </c>
      <c r="H112" s="32"/>
      <c r="I112" s="29"/>
      <c r="J112" s="29"/>
      <c r="K112" s="29"/>
      <c r="L112" s="29"/>
      <c r="M112" s="29"/>
      <c r="N112" s="29"/>
      <c r="O112" s="29"/>
      <c r="P112" s="33"/>
    </row>
    <row r="113" spans="2:16" ht="38.25" x14ac:dyDescent="0.25">
      <c r="B113" s="27" t="s">
        <v>37</v>
      </c>
      <c r="C113" s="27"/>
      <c r="D113" s="27"/>
      <c r="E113" s="27"/>
      <c r="F113" s="10"/>
      <c r="G113" s="17" t="e">
        <f t="shared" si="10"/>
        <v>#DIV/0!</v>
      </c>
      <c r="H113" s="32"/>
      <c r="I113" s="29"/>
      <c r="J113" s="29"/>
      <c r="K113" s="29"/>
      <c r="L113" s="29"/>
      <c r="M113" s="29"/>
      <c r="N113" s="29"/>
      <c r="O113" s="29"/>
      <c r="P113" s="33"/>
    </row>
    <row r="114" spans="2:16" ht="12.75" x14ac:dyDescent="0.25">
      <c r="B114" s="12" t="s">
        <v>2</v>
      </c>
      <c r="C114" s="12"/>
      <c r="D114" s="12"/>
      <c r="E114" s="12"/>
      <c r="F114" s="19">
        <f>SUM(F107:F113)</f>
        <v>0</v>
      </c>
      <c r="G114" s="18" t="e">
        <f>F114/$F$119</f>
        <v>#DIV/0!</v>
      </c>
      <c r="H114" s="63"/>
      <c r="I114" s="64"/>
      <c r="J114" s="64"/>
      <c r="K114" s="64"/>
      <c r="L114" s="64"/>
      <c r="M114" s="64"/>
      <c r="N114" s="64"/>
      <c r="O114" s="64"/>
      <c r="P114" s="65"/>
    </row>
    <row r="117" spans="2:16" ht="22.7" customHeight="1" x14ac:dyDescent="0.25">
      <c r="B117" s="60" t="s">
        <v>8</v>
      </c>
      <c r="C117" s="60"/>
      <c r="D117" s="60"/>
      <c r="E117" s="60"/>
      <c r="F117" s="60"/>
      <c r="G117" s="60"/>
    </row>
    <row r="118" spans="2:16" ht="30" x14ac:dyDescent="0.25">
      <c r="B118" s="20" t="s">
        <v>9</v>
      </c>
      <c r="C118" s="20"/>
      <c r="D118" s="20"/>
      <c r="E118" s="26"/>
      <c r="F118" s="21">
        <f>P100</f>
        <v>0</v>
      </c>
      <c r="G118" s="22"/>
    </row>
    <row r="119" spans="2:16" ht="30" x14ac:dyDescent="0.25">
      <c r="B119" s="20" t="s">
        <v>10</v>
      </c>
      <c r="C119" s="20"/>
      <c r="D119" s="20"/>
      <c r="E119" s="25"/>
      <c r="F119" s="21">
        <f>Q100+F114</f>
        <v>0</v>
      </c>
      <c r="G119" s="34" t="e">
        <f>F119/$F$118</f>
        <v>#DIV/0!</v>
      </c>
    </row>
    <row r="120" spans="2:16" ht="30" x14ac:dyDescent="0.25">
      <c r="B120" s="20" t="s">
        <v>11</v>
      </c>
      <c r="C120" s="20"/>
      <c r="D120" s="20"/>
      <c r="E120" s="20"/>
      <c r="F120" s="21">
        <f>F118-F119</f>
        <v>0</v>
      </c>
      <c r="G120" s="23" t="e">
        <f>F120/$F$118</f>
        <v>#DIV/0!</v>
      </c>
    </row>
    <row r="121" spans="2:16" ht="15" x14ac:dyDescent="0.25">
      <c r="B121" s="24"/>
      <c r="C121" s="24"/>
      <c r="D121" s="24"/>
      <c r="E121" s="24"/>
      <c r="F121" s="24"/>
      <c r="G121" s="24"/>
    </row>
  </sheetData>
  <mergeCells count="9">
    <mergeCell ref="H114:P114"/>
    <mergeCell ref="B117:G117"/>
    <mergeCell ref="B1:T1"/>
    <mergeCell ref="B2:T2"/>
    <mergeCell ref="S3:T3"/>
    <mergeCell ref="S100:T100"/>
    <mergeCell ref="B105:P105"/>
    <mergeCell ref="H106:P106"/>
    <mergeCell ref="Q106:Y106"/>
  </mergeCells>
  <pageMargins left="0.7" right="0.7" top="0.75" bottom="0.75" header="0.3" footer="0.3"/>
  <pageSetup paperSize="8" scale="6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73"/>
  <sheetViews>
    <sheetView topLeftCell="G1" zoomScaleNormal="100" zoomScalePageLayoutView="77" workbookViewId="0">
      <selection activeCell="O9" sqref="O9"/>
    </sheetView>
  </sheetViews>
  <sheetFormatPr defaultColWidth="8.7109375" defaultRowHeight="12" x14ac:dyDescent="0.25"/>
  <cols>
    <col min="1" max="1" width="4" style="1" customWidth="1"/>
    <col min="2" max="2" width="13.7109375" style="1" customWidth="1"/>
    <col min="3" max="3" width="27.85546875" style="1" customWidth="1"/>
    <col min="4" max="4" width="14.28515625" style="1" customWidth="1"/>
    <col min="5" max="5" width="12.85546875" style="1" customWidth="1"/>
    <col min="6" max="6" width="11.42578125" style="1" customWidth="1"/>
    <col min="7" max="7" width="12.140625" style="1" bestFit="1" customWidth="1"/>
    <col min="8" max="8" width="15.28515625" style="1" bestFit="1" customWidth="1"/>
    <col min="9" max="9" width="13.42578125" style="1" customWidth="1"/>
    <col min="10" max="10" width="12.140625" style="1" customWidth="1"/>
    <col min="11" max="11" width="14.7109375" style="1" customWidth="1"/>
    <col min="12" max="15" width="13.42578125" style="1" customWidth="1"/>
    <col min="16" max="16" width="12.140625" style="1" bestFit="1" customWidth="1"/>
    <col min="17" max="17" width="13.7109375" style="1" bestFit="1" customWidth="1"/>
    <col min="18" max="18" width="11.5703125" style="1" customWidth="1"/>
    <col min="19" max="19" width="10.5703125" style="1" bestFit="1" customWidth="1"/>
    <col min="20" max="20" width="11.140625" style="1" customWidth="1"/>
    <col min="21" max="23" width="9.7109375" style="1" customWidth="1"/>
    <col min="24" max="24" width="11.85546875" style="1" customWidth="1"/>
    <col min="25" max="16384" width="8.7109375" style="1"/>
  </cols>
  <sheetData>
    <row r="1" spans="2:20" ht="15" x14ac:dyDescent="0.25">
      <c r="B1" s="66" t="s">
        <v>429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2:20" ht="22.7" customHeight="1" x14ac:dyDescent="0.25">
      <c r="B2" s="67" t="s">
        <v>17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8"/>
    </row>
    <row r="3" spans="2:20" ht="102" x14ac:dyDescent="0.25">
      <c r="B3" s="41" t="s">
        <v>41</v>
      </c>
      <c r="C3" s="41" t="s">
        <v>40</v>
      </c>
      <c r="D3" s="41" t="s">
        <v>33</v>
      </c>
      <c r="E3" s="41" t="s">
        <v>34</v>
      </c>
      <c r="F3" s="41" t="s">
        <v>16</v>
      </c>
      <c r="G3" s="41" t="s">
        <v>3</v>
      </c>
      <c r="H3" s="41" t="s">
        <v>31</v>
      </c>
      <c r="I3" s="45" t="s">
        <v>432</v>
      </c>
      <c r="J3" s="41" t="s">
        <v>35</v>
      </c>
      <c r="K3" s="41" t="s">
        <v>36</v>
      </c>
      <c r="L3" s="41" t="s">
        <v>32</v>
      </c>
      <c r="M3" s="45" t="s">
        <v>433</v>
      </c>
      <c r="N3" s="41" t="s">
        <v>38</v>
      </c>
      <c r="O3" s="41" t="s">
        <v>39</v>
      </c>
      <c r="P3" s="41" t="s">
        <v>0</v>
      </c>
      <c r="Q3" s="41" t="s">
        <v>1</v>
      </c>
      <c r="R3" s="41" t="s">
        <v>4</v>
      </c>
      <c r="S3" s="69" t="s">
        <v>7</v>
      </c>
      <c r="T3" s="69"/>
    </row>
    <row r="4" spans="2:20" ht="12.75" x14ac:dyDescent="0.2">
      <c r="B4" s="42" t="s">
        <v>234</v>
      </c>
      <c r="C4" s="43"/>
      <c r="D4" s="42">
        <v>36</v>
      </c>
      <c r="E4" s="42">
        <v>60000</v>
      </c>
      <c r="F4" s="42">
        <v>50</v>
      </c>
      <c r="G4" s="44">
        <v>270</v>
      </c>
      <c r="H4" s="38"/>
      <c r="I4" s="46"/>
      <c r="J4" s="37"/>
      <c r="K4" s="11">
        <f>+(I4-J4)</f>
        <v>0</v>
      </c>
      <c r="L4" s="39"/>
      <c r="M4" s="40"/>
      <c r="N4" s="40"/>
      <c r="O4" s="40"/>
      <c r="P4" s="11">
        <f t="shared" ref="P4" si="0">+H4*D4*F4</f>
        <v>0</v>
      </c>
      <c r="Q4" s="11">
        <f t="shared" ref="Q4" si="1">+(K4+(N4+O4+M4)*D4)*F4</f>
        <v>0</v>
      </c>
      <c r="R4" s="35" t="e">
        <f t="shared" ref="R4:R10" si="2">Q4/$F$71</f>
        <v>#DIV/0!</v>
      </c>
      <c r="S4" s="32"/>
      <c r="T4" s="33"/>
    </row>
    <row r="5" spans="2:20" ht="12.75" x14ac:dyDescent="0.2">
      <c r="B5" s="42" t="s">
        <v>235</v>
      </c>
      <c r="C5" s="43"/>
      <c r="D5" s="42">
        <v>36</v>
      </c>
      <c r="E5" s="42">
        <v>90000</v>
      </c>
      <c r="F5" s="42">
        <v>35</v>
      </c>
      <c r="G5" s="44">
        <v>285</v>
      </c>
      <c r="H5" s="38"/>
      <c r="I5" s="46"/>
      <c r="J5" s="37"/>
      <c r="K5" s="11">
        <f t="shared" ref="K5:K51" si="3">+(I5-J5)</f>
        <v>0</v>
      </c>
      <c r="L5" s="39"/>
      <c r="M5" s="40"/>
      <c r="N5" s="40"/>
      <c r="O5" s="40"/>
      <c r="P5" s="11">
        <f t="shared" ref="P5:P51" si="4">+H5*D5*F5</f>
        <v>0</v>
      </c>
      <c r="Q5" s="11">
        <f t="shared" ref="Q5:Q51" si="5">+(K5+(N5+O5+M5)*D5)*F5</f>
        <v>0</v>
      </c>
      <c r="R5" s="35" t="e">
        <f t="shared" si="2"/>
        <v>#DIV/0!</v>
      </c>
      <c r="S5" s="32"/>
      <c r="T5" s="33"/>
    </row>
    <row r="6" spans="2:20" ht="12.75" x14ac:dyDescent="0.2">
      <c r="B6" s="42" t="s">
        <v>236</v>
      </c>
      <c r="C6" s="43"/>
      <c r="D6" s="42">
        <v>36</v>
      </c>
      <c r="E6" s="42">
        <v>120000</v>
      </c>
      <c r="F6" s="42">
        <v>30</v>
      </c>
      <c r="G6" s="44">
        <v>350</v>
      </c>
      <c r="H6" s="38"/>
      <c r="I6" s="46"/>
      <c r="J6" s="37"/>
      <c r="K6" s="11">
        <f t="shared" si="3"/>
        <v>0</v>
      </c>
      <c r="L6" s="39"/>
      <c r="M6" s="40"/>
      <c r="N6" s="40"/>
      <c r="O6" s="40"/>
      <c r="P6" s="11">
        <f t="shared" si="4"/>
        <v>0</v>
      </c>
      <c r="Q6" s="11">
        <f t="shared" si="5"/>
        <v>0</v>
      </c>
      <c r="R6" s="35" t="e">
        <f t="shared" si="2"/>
        <v>#DIV/0!</v>
      </c>
      <c r="S6" s="32"/>
      <c r="T6" s="33"/>
    </row>
    <row r="7" spans="2:20" ht="12.75" x14ac:dyDescent="0.2">
      <c r="B7" s="42" t="s">
        <v>237</v>
      </c>
      <c r="C7" s="43"/>
      <c r="D7" s="42">
        <v>48</v>
      </c>
      <c r="E7" s="42">
        <v>40000</v>
      </c>
      <c r="F7" s="42">
        <v>50</v>
      </c>
      <c r="G7" s="44">
        <v>240</v>
      </c>
      <c r="H7" s="38"/>
      <c r="I7" s="46"/>
      <c r="J7" s="37"/>
      <c r="K7" s="11">
        <f t="shared" si="3"/>
        <v>0</v>
      </c>
      <c r="L7" s="39"/>
      <c r="M7" s="40"/>
      <c r="N7" s="40"/>
      <c r="O7" s="40"/>
      <c r="P7" s="11">
        <f t="shared" si="4"/>
        <v>0</v>
      </c>
      <c r="Q7" s="11">
        <f t="shared" si="5"/>
        <v>0</v>
      </c>
      <c r="R7" s="35" t="e">
        <f t="shared" si="2"/>
        <v>#DIV/0!</v>
      </c>
      <c r="S7" s="32"/>
      <c r="T7" s="33"/>
    </row>
    <row r="8" spans="2:20" ht="12.75" x14ac:dyDescent="0.2">
      <c r="B8" s="42" t="s">
        <v>238</v>
      </c>
      <c r="C8" s="43"/>
      <c r="D8" s="42">
        <v>48</v>
      </c>
      <c r="E8" s="42">
        <v>60000</v>
      </c>
      <c r="F8" s="42">
        <v>40</v>
      </c>
      <c r="G8" s="44">
        <v>250</v>
      </c>
      <c r="H8" s="38"/>
      <c r="I8" s="46"/>
      <c r="J8" s="37"/>
      <c r="K8" s="11">
        <f t="shared" si="3"/>
        <v>0</v>
      </c>
      <c r="L8" s="39"/>
      <c r="M8" s="40"/>
      <c r="N8" s="40"/>
      <c r="O8" s="40"/>
      <c r="P8" s="11">
        <f t="shared" si="4"/>
        <v>0</v>
      </c>
      <c r="Q8" s="11">
        <f t="shared" si="5"/>
        <v>0</v>
      </c>
      <c r="R8" s="35" t="e">
        <f t="shared" si="2"/>
        <v>#DIV/0!</v>
      </c>
      <c r="S8" s="32"/>
      <c r="T8" s="33"/>
    </row>
    <row r="9" spans="2:20" ht="12.75" x14ac:dyDescent="0.2">
      <c r="B9" s="42" t="s">
        <v>239</v>
      </c>
      <c r="C9" s="43"/>
      <c r="D9" s="42">
        <v>48</v>
      </c>
      <c r="E9" s="42">
        <v>80000</v>
      </c>
      <c r="F9" s="42">
        <v>40</v>
      </c>
      <c r="G9" s="44">
        <v>260</v>
      </c>
      <c r="H9" s="38"/>
      <c r="I9" s="46"/>
      <c r="J9" s="37"/>
      <c r="K9" s="11">
        <f t="shared" si="3"/>
        <v>0</v>
      </c>
      <c r="L9" s="39"/>
      <c r="M9" s="40"/>
      <c r="N9" s="40"/>
      <c r="O9" s="40"/>
      <c r="P9" s="11">
        <f t="shared" si="4"/>
        <v>0</v>
      </c>
      <c r="Q9" s="11">
        <f t="shared" si="5"/>
        <v>0</v>
      </c>
      <c r="R9" s="35" t="e">
        <f t="shared" si="2"/>
        <v>#DIV/0!</v>
      </c>
      <c r="S9" s="32"/>
      <c r="T9" s="33"/>
    </row>
    <row r="10" spans="2:20" ht="12.75" x14ac:dyDescent="0.2">
      <c r="B10" s="42" t="s">
        <v>240</v>
      </c>
      <c r="C10" s="43"/>
      <c r="D10" s="42">
        <v>48</v>
      </c>
      <c r="E10" s="42">
        <v>100000</v>
      </c>
      <c r="F10" s="42">
        <v>50</v>
      </c>
      <c r="G10" s="44">
        <v>270</v>
      </c>
      <c r="H10" s="38"/>
      <c r="I10" s="46"/>
      <c r="J10" s="37"/>
      <c r="K10" s="11">
        <f t="shared" si="3"/>
        <v>0</v>
      </c>
      <c r="L10" s="39"/>
      <c r="M10" s="40"/>
      <c r="N10" s="40"/>
      <c r="O10" s="40"/>
      <c r="P10" s="11">
        <f t="shared" si="4"/>
        <v>0</v>
      </c>
      <c r="Q10" s="11">
        <f t="shared" si="5"/>
        <v>0</v>
      </c>
      <c r="R10" s="35" t="e">
        <f t="shared" si="2"/>
        <v>#DIV/0!</v>
      </c>
      <c r="S10" s="32"/>
      <c r="T10" s="33"/>
    </row>
    <row r="11" spans="2:20" ht="12.75" x14ac:dyDescent="0.2">
      <c r="B11" s="42" t="s">
        <v>241</v>
      </c>
      <c r="C11" s="43"/>
      <c r="D11" s="42">
        <v>48</v>
      </c>
      <c r="E11" s="42">
        <v>120000</v>
      </c>
      <c r="F11" s="42">
        <v>50</v>
      </c>
      <c r="G11" s="44">
        <v>300</v>
      </c>
      <c r="H11" s="38"/>
      <c r="I11" s="46"/>
      <c r="J11" s="37"/>
      <c r="K11" s="11">
        <f t="shared" si="3"/>
        <v>0</v>
      </c>
      <c r="L11" s="39"/>
      <c r="M11" s="40"/>
      <c r="N11" s="40"/>
      <c r="O11" s="40"/>
      <c r="P11" s="11">
        <f t="shared" si="4"/>
        <v>0</v>
      </c>
      <c r="Q11" s="11">
        <f t="shared" si="5"/>
        <v>0</v>
      </c>
      <c r="R11" s="35" t="e">
        <f t="shared" ref="R11:R50" si="6">Q11/$F$71</f>
        <v>#DIV/0!</v>
      </c>
      <c r="S11" s="32"/>
      <c r="T11" s="33"/>
    </row>
    <row r="12" spans="2:20" ht="12.75" x14ac:dyDescent="0.2">
      <c r="B12" s="42" t="s">
        <v>242</v>
      </c>
      <c r="C12" s="43"/>
      <c r="D12" s="42">
        <v>60</v>
      </c>
      <c r="E12" s="42">
        <v>50000</v>
      </c>
      <c r="F12" s="42">
        <v>55</v>
      </c>
      <c r="G12" s="44">
        <v>240</v>
      </c>
      <c r="H12" s="38"/>
      <c r="I12" s="46"/>
      <c r="J12" s="37"/>
      <c r="K12" s="11">
        <f t="shared" si="3"/>
        <v>0</v>
      </c>
      <c r="L12" s="39"/>
      <c r="M12" s="40"/>
      <c r="N12" s="40"/>
      <c r="O12" s="40"/>
      <c r="P12" s="11">
        <f t="shared" si="4"/>
        <v>0</v>
      </c>
      <c r="Q12" s="11">
        <f t="shared" si="5"/>
        <v>0</v>
      </c>
      <c r="R12" s="35" t="e">
        <f t="shared" si="6"/>
        <v>#DIV/0!</v>
      </c>
      <c r="S12" s="32"/>
      <c r="T12" s="33"/>
    </row>
    <row r="13" spans="2:20" ht="12.75" x14ac:dyDescent="0.2">
      <c r="B13" s="42" t="s">
        <v>243</v>
      </c>
      <c r="C13" s="43"/>
      <c r="D13" s="42">
        <v>60</v>
      </c>
      <c r="E13" s="42">
        <v>75000</v>
      </c>
      <c r="F13" s="42">
        <v>55</v>
      </c>
      <c r="G13" s="44">
        <v>245</v>
      </c>
      <c r="H13" s="38"/>
      <c r="I13" s="46"/>
      <c r="J13" s="37"/>
      <c r="K13" s="11">
        <f t="shared" si="3"/>
        <v>0</v>
      </c>
      <c r="L13" s="39"/>
      <c r="M13" s="40"/>
      <c r="N13" s="40"/>
      <c r="O13" s="40"/>
      <c r="P13" s="11">
        <f t="shared" si="4"/>
        <v>0</v>
      </c>
      <c r="Q13" s="11">
        <f t="shared" si="5"/>
        <v>0</v>
      </c>
      <c r="R13" s="35" t="e">
        <f t="shared" si="6"/>
        <v>#DIV/0!</v>
      </c>
      <c r="S13" s="32"/>
      <c r="T13" s="33"/>
    </row>
    <row r="14" spans="2:20" ht="12.75" x14ac:dyDescent="0.2">
      <c r="B14" s="42" t="s">
        <v>244</v>
      </c>
      <c r="C14" s="43"/>
      <c r="D14" s="42">
        <v>60</v>
      </c>
      <c r="E14" s="42">
        <v>100000</v>
      </c>
      <c r="F14" s="42">
        <v>45</v>
      </c>
      <c r="G14" s="44">
        <v>260</v>
      </c>
      <c r="H14" s="38"/>
      <c r="I14" s="46"/>
      <c r="J14" s="37"/>
      <c r="K14" s="11">
        <f t="shared" si="3"/>
        <v>0</v>
      </c>
      <c r="L14" s="39"/>
      <c r="M14" s="40"/>
      <c r="N14" s="40"/>
      <c r="O14" s="40"/>
      <c r="P14" s="11">
        <f t="shared" si="4"/>
        <v>0</v>
      </c>
      <c r="Q14" s="11">
        <f t="shared" si="5"/>
        <v>0</v>
      </c>
      <c r="R14" s="35" t="e">
        <f t="shared" si="6"/>
        <v>#DIV/0!</v>
      </c>
      <c r="S14" s="32"/>
      <c r="T14" s="33"/>
    </row>
    <row r="15" spans="2:20" ht="12.75" x14ac:dyDescent="0.2">
      <c r="B15" s="42" t="s">
        <v>245</v>
      </c>
      <c r="C15" s="43"/>
      <c r="D15" s="42">
        <v>60</v>
      </c>
      <c r="E15" s="42">
        <v>125000</v>
      </c>
      <c r="F15" s="42">
        <v>40</v>
      </c>
      <c r="G15" s="44">
        <v>295</v>
      </c>
      <c r="H15" s="38"/>
      <c r="I15" s="46"/>
      <c r="J15" s="37"/>
      <c r="K15" s="11">
        <f t="shared" si="3"/>
        <v>0</v>
      </c>
      <c r="L15" s="39"/>
      <c r="M15" s="40"/>
      <c r="N15" s="40"/>
      <c r="O15" s="40"/>
      <c r="P15" s="11">
        <f t="shared" si="4"/>
        <v>0</v>
      </c>
      <c r="Q15" s="11">
        <f t="shared" si="5"/>
        <v>0</v>
      </c>
      <c r="R15" s="35" t="e">
        <f t="shared" si="6"/>
        <v>#DIV/0!</v>
      </c>
      <c r="S15" s="32"/>
      <c r="T15" s="33"/>
    </row>
    <row r="16" spans="2:20" ht="12.75" x14ac:dyDescent="0.2">
      <c r="B16" s="42" t="s">
        <v>246</v>
      </c>
      <c r="C16" s="43"/>
      <c r="D16" s="42">
        <v>36</v>
      </c>
      <c r="E16" s="42">
        <v>60000</v>
      </c>
      <c r="F16" s="42">
        <v>10</v>
      </c>
      <c r="G16" s="44">
        <v>365</v>
      </c>
      <c r="H16" s="38"/>
      <c r="I16" s="46"/>
      <c r="J16" s="37"/>
      <c r="K16" s="11">
        <f t="shared" si="3"/>
        <v>0</v>
      </c>
      <c r="L16" s="39"/>
      <c r="M16" s="40"/>
      <c r="N16" s="40"/>
      <c r="O16" s="40"/>
      <c r="P16" s="11">
        <f t="shared" si="4"/>
        <v>0</v>
      </c>
      <c r="Q16" s="11">
        <f t="shared" si="5"/>
        <v>0</v>
      </c>
      <c r="R16" s="35" t="e">
        <f t="shared" si="6"/>
        <v>#DIV/0!</v>
      </c>
      <c r="S16" s="32"/>
      <c r="T16" s="33"/>
    </row>
    <row r="17" spans="2:20" ht="12.75" x14ac:dyDescent="0.2">
      <c r="B17" s="42" t="s">
        <v>247</v>
      </c>
      <c r="C17" s="43"/>
      <c r="D17" s="42">
        <v>36</v>
      </c>
      <c r="E17" s="42">
        <v>90000</v>
      </c>
      <c r="F17" s="42">
        <v>5</v>
      </c>
      <c r="G17" s="44">
        <v>390</v>
      </c>
      <c r="H17" s="38"/>
      <c r="I17" s="46"/>
      <c r="J17" s="37"/>
      <c r="K17" s="11">
        <f t="shared" si="3"/>
        <v>0</v>
      </c>
      <c r="L17" s="39"/>
      <c r="M17" s="40"/>
      <c r="N17" s="40"/>
      <c r="O17" s="40"/>
      <c r="P17" s="11">
        <f t="shared" si="4"/>
        <v>0</v>
      </c>
      <c r="Q17" s="11">
        <f t="shared" si="5"/>
        <v>0</v>
      </c>
      <c r="R17" s="35" t="e">
        <f t="shared" si="6"/>
        <v>#DIV/0!</v>
      </c>
      <c r="S17" s="32"/>
      <c r="T17" s="33"/>
    </row>
    <row r="18" spans="2:20" ht="12.75" x14ac:dyDescent="0.2">
      <c r="B18" s="42" t="s">
        <v>248</v>
      </c>
      <c r="C18" s="43"/>
      <c r="D18" s="42">
        <v>36</v>
      </c>
      <c r="E18" s="42">
        <v>120000</v>
      </c>
      <c r="F18" s="42">
        <v>20</v>
      </c>
      <c r="G18" s="44">
        <v>420</v>
      </c>
      <c r="H18" s="38"/>
      <c r="I18" s="46"/>
      <c r="J18" s="37"/>
      <c r="K18" s="11">
        <f t="shared" si="3"/>
        <v>0</v>
      </c>
      <c r="L18" s="39"/>
      <c r="M18" s="40"/>
      <c r="N18" s="40"/>
      <c r="O18" s="40"/>
      <c r="P18" s="11">
        <f t="shared" si="4"/>
        <v>0</v>
      </c>
      <c r="Q18" s="11">
        <f t="shared" si="5"/>
        <v>0</v>
      </c>
      <c r="R18" s="35" t="e">
        <f t="shared" si="6"/>
        <v>#DIV/0!</v>
      </c>
      <c r="S18" s="32"/>
      <c r="T18" s="33"/>
    </row>
    <row r="19" spans="2:20" ht="12.75" x14ac:dyDescent="0.2">
      <c r="B19" s="42" t="s">
        <v>249</v>
      </c>
      <c r="C19" s="43"/>
      <c r="D19" s="42">
        <v>48</v>
      </c>
      <c r="E19" s="42">
        <v>40000</v>
      </c>
      <c r="F19" s="42">
        <v>10</v>
      </c>
      <c r="G19" s="44">
        <v>300</v>
      </c>
      <c r="H19" s="38"/>
      <c r="I19" s="46"/>
      <c r="J19" s="37"/>
      <c r="K19" s="11">
        <f t="shared" si="3"/>
        <v>0</v>
      </c>
      <c r="L19" s="39"/>
      <c r="M19" s="40"/>
      <c r="N19" s="40"/>
      <c r="O19" s="40"/>
      <c r="P19" s="11">
        <f t="shared" si="4"/>
        <v>0</v>
      </c>
      <c r="Q19" s="11">
        <f t="shared" si="5"/>
        <v>0</v>
      </c>
      <c r="R19" s="35" t="e">
        <f t="shared" si="6"/>
        <v>#DIV/0!</v>
      </c>
      <c r="S19" s="32"/>
      <c r="T19" s="33"/>
    </row>
    <row r="20" spans="2:20" ht="12.75" x14ac:dyDescent="0.2">
      <c r="B20" s="42" t="s">
        <v>250</v>
      </c>
      <c r="C20" s="43"/>
      <c r="D20" s="42">
        <v>48</v>
      </c>
      <c r="E20" s="42">
        <v>60000</v>
      </c>
      <c r="F20" s="42">
        <v>30</v>
      </c>
      <c r="G20" s="44">
        <v>335</v>
      </c>
      <c r="H20" s="38"/>
      <c r="I20" s="46"/>
      <c r="J20" s="37"/>
      <c r="K20" s="11">
        <f t="shared" si="3"/>
        <v>0</v>
      </c>
      <c r="L20" s="39"/>
      <c r="M20" s="40"/>
      <c r="N20" s="40"/>
      <c r="O20" s="40"/>
      <c r="P20" s="11">
        <f t="shared" si="4"/>
        <v>0</v>
      </c>
      <c r="Q20" s="11">
        <f t="shared" si="5"/>
        <v>0</v>
      </c>
      <c r="R20" s="35" t="e">
        <f t="shared" si="6"/>
        <v>#DIV/0!</v>
      </c>
      <c r="S20" s="32"/>
      <c r="T20" s="33"/>
    </row>
    <row r="21" spans="2:20" ht="12.75" x14ac:dyDescent="0.2">
      <c r="B21" s="42" t="s">
        <v>251</v>
      </c>
      <c r="C21" s="43"/>
      <c r="D21" s="42">
        <v>48</v>
      </c>
      <c r="E21" s="42">
        <v>80000</v>
      </c>
      <c r="F21" s="42">
        <v>20</v>
      </c>
      <c r="G21" s="44">
        <v>360</v>
      </c>
      <c r="H21" s="38"/>
      <c r="I21" s="46"/>
      <c r="J21" s="37"/>
      <c r="K21" s="11">
        <f t="shared" si="3"/>
        <v>0</v>
      </c>
      <c r="L21" s="39"/>
      <c r="M21" s="40"/>
      <c r="N21" s="40"/>
      <c r="O21" s="40"/>
      <c r="P21" s="11">
        <f t="shared" si="4"/>
        <v>0</v>
      </c>
      <c r="Q21" s="11">
        <f t="shared" si="5"/>
        <v>0</v>
      </c>
      <c r="R21" s="35" t="e">
        <f t="shared" si="6"/>
        <v>#DIV/0!</v>
      </c>
      <c r="S21" s="32"/>
      <c r="T21" s="33"/>
    </row>
    <row r="22" spans="2:20" ht="12.75" x14ac:dyDescent="0.2">
      <c r="B22" s="42" t="s">
        <v>252</v>
      </c>
      <c r="C22" s="43"/>
      <c r="D22" s="42">
        <v>48</v>
      </c>
      <c r="E22" s="42">
        <v>100000</v>
      </c>
      <c r="F22" s="42">
        <v>10</v>
      </c>
      <c r="G22" s="44">
        <v>365</v>
      </c>
      <c r="H22" s="38"/>
      <c r="I22" s="46"/>
      <c r="J22" s="37"/>
      <c r="K22" s="11">
        <f t="shared" si="3"/>
        <v>0</v>
      </c>
      <c r="L22" s="39"/>
      <c r="M22" s="40"/>
      <c r="N22" s="40"/>
      <c r="O22" s="40"/>
      <c r="P22" s="11">
        <f t="shared" si="4"/>
        <v>0</v>
      </c>
      <c r="Q22" s="11">
        <f t="shared" si="5"/>
        <v>0</v>
      </c>
      <c r="R22" s="35" t="e">
        <f t="shared" si="6"/>
        <v>#DIV/0!</v>
      </c>
      <c r="S22" s="32"/>
      <c r="T22" s="33"/>
    </row>
    <row r="23" spans="2:20" ht="12.75" x14ac:dyDescent="0.2">
      <c r="B23" s="42" t="s">
        <v>253</v>
      </c>
      <c r="C23" s="43"/>
      <c r="D23" s="42">
        <v>48</v>
      </c>
      <c r="E23" s="42">
        <v>120000</v>
      </c>
      <c r="F23" s="42">
        <v>15</v>
      </c>
      <c r="G23" s="44">
        <v>400</v>
      </c>
      <c r="H23" s="38"/>
      <c r="I23" s="46"/>
      <c r="J23" s="37"/>
      <c r="K23" s="11">
        <f t="shared" si="3"/>
        <v>0</v>
      </c>
      <c r="L23" s="39"/>
      <c r="M23" s="40"/>
      <c r="N23" s="40"/>
      <c r="O23" s="40"/>
      <c r="P23" s="11">
        <f t="shared" si="4"/>
        <v>0</v>
      </c>
      <c r="Q23" s="11">
        <f t="shared" si="5"/>
        <v>0</v>
      </c>
      <c r="R23" s="35" t="e">
        <f t="shared" si="6"/>
        <v>#DIV/0!</v>
      </c>
      <c r="S23" s="32"/>
      <c r="T23" s="33"/>
    </row>
    <row r="24" spans="2:20" ht="12.75" x14ac:dyDescent="0.2">
      <c r="B24" s="42" t="s">
        <v>254</v>
      </c>
      <c r="C24" s="43"/>
      <c r="D24" s="42">
        <v>60</v>
      </c>
      <c r="E24" s="42">
        <v>50000</v>
      </c>
      <c r="F24" s="42">
        <v>5</v>
      </c>
      <c r="G24" s="44">
        <v>305</v>
      </c>
      <c r="H24" s="38"/>
      <c r="I24" s="46"/>
      <c r="J24" s="37"/>
      <c r="K24" s="11">
        <f t="shared" si="3"/>
        <v>0</v>
      </c>
      <c r="L24" s="39"/>
      <c r="M24" s="40"/>
      <c r="N24" s="40"/>
      <c r="O24" s="40"/>
      <c r="P24" s="11">
        <f t="shared" si="4"/>
        <v>0</v>
      </c>
      <c r="Q24" s="11">
        <f t="shared" si="5"/>
        <v>0</v>
      </c>
      <c r="R24" s="35" t="e">
        <f t="shared" si="6"/>
        <v>#DIV/0!</v>
      </c>
      <c r="S24" s="32"/>
      <c r="T24" s="33"/>
    </row>
    <row r="25" spans="2:20" ht="12.75" x14ac:dyDescent="0.2">
      <c r="B25" s="42" t="s">
        <v>255</v>
      </c>
      <c r="C25" s="43"/>
      <c r="D25" s="42">
        <v>60</v>
      </c>
      <c r="E25" s="42">
        <v>75000</v>
      </c>
      <c r="F25" s="42">
        <v>15</v>
      </c>
      <c r="G25" s="44">
        <v>330</v>
      </c>
      <c r="H25" s="38"/>
      <c r="I25" s="46"/>
      <c r="J25" s="37"/>
      <c r="K25" s="11">
        <f t="shared" si="3"/>
        <v>0</v>
      </c>
      <c r="L25" s="39"/>
      <c r="M25" s="40"/>
      <c r="N25" s="40"/>
      <c r="O25" s="40"/>
      <c r="P25" s="11">
        <f t="shared" si="4"/>
        <v>0</v>
      </c>
      <c r="Q25" s="11">
        <f t="shared" si="5"/>
        <v>0</v>
      </c>
      <c r="R25" s="35" t="e">
        <f t="shared" si="6"/>
        <v>#DIV/0!</v>
      </c>
      <c r="S25" s="32"/>
      <c r="T25" s="33"/>
    </row>
    <row r="26" spans="2:20" ht="12.75" x14ac:dyDescent="0.2">
      <c r="B26" s="42" t="s">
        <v>256</v>
      </c>
      <c r="C26" s="43"/>
      <c r="D26" s="42">
        <v>60</v>
      </c>
      <c r="E26" s="42">
        <v>100000</v>
      </c>
      <c r="F26" s="42">
        <v>10</v>
      </c>
      <c r="G26" s="44">
        <v>335</v>
      </c>
      <c r="H26" s="38"/>
      <c r="I26" s="46"/>
      <c r="J26" s="37"/>
      <c r="K26" s="11">
        <f t="shared" si="3"/>
        <v>0</v>
      </c>
      <c r="L26" s="39"/>
      <c r="M26" s="40"/>
      <c r="N26" s="40"/>
      <c r="O26" s="40"/>
      <c r="P26" s="11">
        <f t="shared" si="4"/>
        <v>0</v>
      </c>
      <c r="Q26" s="11">
        <f t="shared" si="5"/>
        <v>0</v>
      </c>
      <c r="R26" s="35" t="e">
        <f t="shared" si="6"/>
        <v>#DIV/0!</v>
      </c>
      <c r="S26" s="32"/>
      <c r="T26" s="33"/>
    </row>
    <row r="27" spans="2:20" ht="12.75" x14ac:dyDescent="0.2">
      <c r="B27" s="42" t="s">
        <v>257</v>
      </c>
      <c r="C27" s="43"/>
      <c r="D27" s="42">
        <v>60</v>
      </c>
      <c r="E27" s="42">
        <v>125000</v>
      </c>
      <c r="F27" s="42">
        <v>10</v>
      </c>
      <c r="G27" s="44">
        <v>380</v>
      </c>
      <c r="H27" s="38"/>
      <c r="I27" s="46"/>
      <c r="J27" s="37"/>
      <c r="K27" s="11">
        <f t="shared" si="3"/>
        <v>0</v>
      </c>
      <c r="L27" s="39"/>
      <c r="M27" s="40"/>
      <c r="N27" s="40"/>
      <c r="O27" s="40"/>
      <c r="P27" s="11">
        <f t="shared" si="4"/>
        <v>0</v>
      </c>
      <c r="Q27" s="11">
        <f t="shared" si="5"/>
        <v>0</v>
      </c>
      <c r="R27" s="35" t="e">
        <f t="shared" si="6"/>
        <v>#DIV/0!</v>
      </c>
      <c r="S27" s="32"/>
      <c r="T27" s="33"/>
    </row>
    <row r="28" spans="2:20" ht="12.75" x14ac:dyDescent="0.2">
      <c r="B28" s="42" t="s">
        <v>258</v>
      </c>
      <c r="C28" s="43"/>
      <c r="D28" s="42">
        <v>36</v>
      </c>
      <c r="E28" s="42">
        <v>60000</v>
      </c>
      <c r="F28" s="42">
        <v>30</v>
      </c>
      <c r="G28" s="44">
        <v>335</v>
      </c>
      <c r="H28" s="38"/>
      <c r="I28" s="46"/>
      <c r="J28" s="37"/>
      <c r="K28" s="11">
        <f t="shared" si="3"/>
        <v>0</v>
      </c>
      <c r="L28" s="39"/>
      <c r="M28" s="40"/>
      <c r="N28" s="40"/>
      <c r="O28" s="40"/>
      <c r="P28" s="11">
        <f t="shared" si="4"/>
        <v>0</v>
      </c>
      <c r="Q28" s="11">
        <f t="shared" si="5"/>
        <v>0</v>
      </c>
      <c r="R28" s="35" t="e">
        <f t="shared" si="6"/>
        <v>#DIV/0!</v>
      </c>
      <c r="S28" s="32"/>
      <c r="T28" s="33"/>
    </row>
    <row r="29" spans="2:20" ht="12.75" x14ac:dyDescent="0.2">
      <c r="B29" s="42" t="s">
        <v>259</v>
      </c>
      <c r="C29" s="43"/>
      <c r="D29" s="42">
        <v>36</v>
      </c>
      <c r="E29" s="42">
        <v>90000</v>
      </c>
      <c r="F29" s="42">
        <v>25</v>
      </c>
      <c r="G29" s="44">
        <v>400</v>
      </c>
      <c r="H29" s="38"/>
      <c r="I29" s="46"/>
      <c r="J29" s="37"/>
      <c r="K29" s="11">
        <f t="shared" si="3"/>
        <v>0</v>
      </c>
      <c r="L29" s="39"/>
      <c r="M29" s="40"/>
      <c r="N29" s="40"/>
      <c r="O29" s="40"/>
      <c r="P29" s="11">
        <f t="shared" si="4"/>
        <v>0</v>
      </c>
      <c r="Q29" s="11">
        <f t="shared" si="5"/>
        <v>0</v>
      </c>
      <c r="R29" s="35" t="e">
        <f t="shared" si="6"/>
        <v>#DIV/0!</v>
      </c>
      <c r="S29" s="32"/>
      <c r="T29" s="33"/>
    </row>
    <row r="30" spans="2:20" ht="12.75" x14ac:dyDescent="0.2">
      <c r="B30" s="42" t="s">
        <v>260</v>
      </c>
      <c r="C30" s="43"/>
      <c r="D30" s="42">
        <v>36</v>
      </c>
      <c r="E30" s="42">
        <v>120000</v>
      </c>
      <c r="F30" s="42">
        <v>20</v>
      </c>
      <c r="G30" s="44">
        <v>445</v>
      </c>
      <c r="H30" s="38"/>
      <c r="I30" s="46"/>
      <c r="J30" s="37"/>
      <c r="K30" s="11">
        <f t="shared" si="3"/>
        <v>0</v>
      </c>
      <c r="L30" s="39"/>
      <c r="M30" s="40"/>
      <c r="N30" s="40"/>
      <c r="O30" s="40"/>
      <c r="P30" s="11">
        <f t="shared" si="4"/>
        <v>0</v>
      </c>
      <c r="Q30" s="11">
        <f t="shared" si="5"/>
        <v>0</v>
      </c>
      <c r="R30" s="35" t="e">
        <f t="shared" si="6"/>
        <v>#DIV/0!</v>
      </c>
      <c r="S30" s="32"/>
      <c r="T30" s="33"/>
    </row>
    <row r="31" spans="2:20" ht="12.75" x14ac:dyDescent="0.2">
      <c r="B31" s="42" t="s">
        <v>261</v>
      </c>
      <c r="C31" s="43"/>
      <c r="D31" s="42">
        <v>48</v>
      </c>
      <c r="E31" s="42">
        <v>40000</v>
      </c>
      <c r="F31" s="42">
        <v>30</v>
      </c>
      <c r="G31" s="44">
        <v>305</v>
      </c>
      <c r="H31" s="38"/>
      <c r="I31" s="46"/>
      <c r="J31" s="37"/>
      <c r="K31" s="11">
        <f t="shared" si="3"/>
        <v>0</v>
      </c>
      <c r="L31" s="39"/>
      <c r="M31" s="40"/>
      <c r="N31" s="40"/>
      <c r="O31" s="40"/>
      <c r="P31" s="11">
        <f t="shared" si="4"/>
        <v>0</v>
      </c>
      <c r="Q31" s="11">
        <f t="shared" si="5"/>
        <v>0</v>
      </c>
      <c r="R31" s="35" t="e">
        <f t="shared" si="6"/>
        <v>#DIV/0!</v>
      </c>
      <c r="S31" s="32"/>
      <c r="T31" s="33"/>
    </row>
    <row r="32" spans="2:20" ht="12.75" x14ac:dyDescent="0.2">
      <c r="B32" s="42" t="s">
        <v>262</v>
      </c>
      <c r="C32" s="43"/>
      <c r="D32" s="42">
        <v>48</v>
      </c>
      <c r="E32" s="42">
        <v>60000</v>
      </c>
      <c r="F32" s="42">
        <v>20</v>
      </c>
      <c r="G32" s="44">
        <v>315</v>
      </c>
      <c r="H32" s="38"/>
      <c r="I32" s="46"/>
      <c r="J32" s="37"/>
      <c r="K32" s="11">
        <f t="shared" si="3"/>
        <v>0</v>
      </c>
      <c r="L32" s="39"/>
      <c r="M32" s="40"/>
      <c r="N32" s="40"/>
      <c r="O32" s="40"/>
      <c r="P32" s="11">
        <f t="shared" si="4"/>
        <v>0</v>
      </c>
      <c r="Q32" s="11">
        <f t="shared" si="5"/>
        <v>0</v>
      </c>
      <c r="R32" s="35" t="e">
        <f t="shared" si="6"/>
        <v>#DIV/0!</v>
      </c>
      <c r="S32" s="32"/>
      <c r="T32" s="33"/>
    </row>
    <row r="33" spans="2:20" ht="12.75" x14ac:dyDescent="0.2">
      <c r="B33" s="42" t="s">
        <v>263</v>
      </c>
      <c r="C33" s="43"/>
      <c r="D33" s="42">
        <v>48</v>
      </c>
      <c r="E33" s="42">
        <v>80000</v>
      </c>
      <c r="F33" s="42">
        <v>30</v>
      </c>
      <c r="G33" s="44">
        <v>325</v>
      </c>
      <c r="H33" s="38"/>
      <c r="I33" s="46"/>
      <c r="J33" s="37"/>
      <c r="K33" s="11">
        <f t="shared" si="3"/>
        <v>0</v>
      </c>
      <c r="L33" s="39"/>
      <c r="M33" s="40"/>
      <c r="N33" s="40"/>
      <c r="O33" s="40"/>
      <c r="P33" s="11">
        <f t="shared" si="4"/>
        <v>0</v>
      </c>
      <c r="Q33" s="11">
        <f t="shared" si="5"/>
        <v>0</v>
      </c>
      <c r="R33" s="35" t="e">
        <f t="shared" si="6"/>
        <v>#DIV/0!</v>
      </c>
      <c r="S33" s="32"/>
      <c r="T33" s="33"/>
    </row>
    <row r="34" spans="2:20" ht="12.75" x14ac:dyDescent="0.2">
      <c r="B34" s="42" t="s">
        <v>264</v>
      </c>
      <c r="C34" s="43"/>
      <c r="D34" s="42">
        <v>48</v>
      </c>
      <c r="E34" s="42">
        <v>100000</v>
      </c>
      <c r="F34" s="42">
        <v>50</v>
      </c>
      <c r="G34" s="44">
        <v>350</v>
      </c>
      <c r="H34" s="38"/>
      <c r="I34" s="46"/>
      <c r="J34" s="37"/>
      <c r="K34" s="11">
        <f t="shared" si="3"/>
        <v>0</v>
      </c>
      <c r="L34" s="39"/>
      <c r="M34" s="40"/>
      <c r="N34" s="40"/>
      <c r="O34" s="40"/>
      <c r="P34" s="11">
        <f t="shared" si="4"/>
        <v>0</v>
      </c>
      <c r="Q34" s="11">
        <f t="shared" si="5"/>
        <v>0</v>
      </c>
      <c r="R34" s="35" t="e">
        <f t="shared" si="6"/>
        <v>#DIV/0!</v>
      </c>
      <c r="S34" s="32"/>
      <c r="T34" s="33"/>
    </row>
    <row r="35" spans="2:20" ht="12.75" x14ac:dyDescent="0.2">
      <c r="B35" s="42" t="s">
        <v>265</v>
      </c>
      <c r="C35" s="43"/>
      <c r="D35" s="42">
        <v>48</v>
      </c>
      <c r="E35" s="42">
        <v>120000</v>
      </c>
      <c r="F35" s="42">
        <v>45</v>
      </c>
      <c r="G35" s="44">
        <v>385</v>
      </c>
      <c r="H35" s="38"/>
      <c r="I35" s="46"/>
      <c r="J35" s="37"/>
      <c r="K35" s="11">
        <f t="shared" si="3"/>
        <v>0</v>
      </c>
      <c r="L35" s="39"/>
      <c r="M35" s="40"/>
      <c r="N35" s="40"/>
      <c r="O35" s="40"/>
      <c r="P35" s="11">
        <f t="shared" si="4"/>
        <v>0</v>
      </c>
      <c r="Q35" s="11">
        <f t="shared" si="5"/>
        <v>0</v>
      </c>
      <c r="R35" s="35" t="e">
        <f t="shared" si="6"/>
        <v>#DIV/0!</v>
      </c>
      <c r="S35" s="32"/>
      <c r="T35" s="33"/>
    </row>
    <row r="36" spans="2:20" ht="12.75" x14ac:dyDescent="0.2">
      <c r="B36" s="42" t="s">
        <v>266</v>
      </c>
      <c r="C36" s="43"/>
      <c r="D36" s="42">
        <v>60</v>
      </c>
      <c r="E36" s="42">
        <v>50000</v>
      </c>
      <c r="F36" s="42">
        <v>40</v>
      </c>
      <c r="G36" s="44">
        <v>290</v>
      </c>
      <c r="H36" s="38"/>
      <c r="I36" s="46"/>
      <c r="J36" s="37"/>
      <c r="K36" s="11">
        <f t="shared" si="3"/>
        <v>0</v>
      </c>
      <c r="L36" s="39"/>
      <c r="M36" s="40"/>
      <c r="N36" s="40"/>
      <c r="O36" s="40"/>
      <c r="P36" s="11">
        <f t="shared" si="4"/>
        <v>0</v>
      </c>
      <c r="Q36" s="11">
        <f t="shared" si="5"/>
        <v>0</v>
      </c>
      <c r="R36" s="35" t="e">
        <f t="shared" si="6"/>
        <v>#DIV/0!</v>
      </c>
      <c r="S36" s="32"/>
      <c r="T36" s="33"/>
    </row>
    <row r="37" spans="2:20" ht="12.75" x14ac:dyDescent="0.2">
      <c r="B37" s="42" t="s">
        <v>267</v>
      </c>
      <c r="C37" s="43"/>
      <c r="D37" s="42">
        <v>60</v>
      </c>
      <c r="E37" s="42">
        <v>75000</v>
      </c>
      <c r="F37" s="42">
        <v>45</v>
      </c>
      <c r="G37" s="44">
        <v>305</v>
      </c>
      <c r="H37" s="38"/>
      <c r="I37" s="46"/>
      <c r="J37" s="37"/>
      <c r="K37" s="11">
        <f t="shared" si="3"/>
        <v>0</v>
      </c>
      <c r="L37" s="39"/>
      <c r="M37" s="40"/>
      <c r="N37" s="40"/>
      <c r="O37" s="40"/>
      <c r="P37" s="11">
        <f t="shared" si="4"/>
        <v>0</v>
      </c>
      <c r="Q37" s="11">
        <f t="shared" si="5"/>
        <v>0</v>
      </c>
      <c r="R37" s="35" t="e">
        <f t="shared" si="6"/>
        <v>#DIV/0!</v>
      </c>
      <c r="S37" s="32"/>
      <c r="T37" s="33"/>
    </row>
    <row r="38" spans="2:20" ht="12.75" x14ac:dyDescent="0.2">
      <c r="B38" s="42" t="s">
        <v>268</v>
      </c>
      <c r="C38" s="43"/>
      <c r="D38" s="42">
        <v>60</v>
      </c>
      <c r="E38" s="42">
        <v>100000</v>
      </c>
      <c r="F38" s="42">
        <v>55</v>
      </c>
      <c r="G38" s="44">
        <v>325</v>
      </c>
      <c r="H38" s="38"/>
      <c r="I38" s="46"/>
      <c r="J38" s="37"/>
      <c r="K38" s="11">
        <f t="shared" si="3"/>
        <v>0</v>
      </c>
      <c r="L38" s="39"/>
      <c r="M38" s="40"/>
      <c r="N38" s="40"/>
      <c r="O38" s="40"/>
      <c r="P38" s="11">
        <f t="shared" si="4"/>
        <v>0</v>
      </c>
      <c r="Q38" s="11">
        <f t="shared" si="5"/>
        <v>0</v>
      </c>
      <c r="R38" s="35" t="e">
        <f t="shared" si="6"/>
        <v>#DIV/0!</v>
      </c>
      <c r="S38" s="32"/>
      <c r="T38" s="33"/>
    </row>
    <row r="39" spans="2:20" ht="12.75" x14ac:dyDescent="0.2">
      <c r="B39" s="42" t="s">
        <v>269</v>
      </c>
      <c r="C39" s="43"/>
      <c r="D39" s="42">
        <v>60</v>
      </c>
      <c r="E39" s="42">
        <v>125000</v>
      </c>
      <c r="F39" s="42">
        <v>40</v>
      </c>
      <c r="G39" s="44">
        <v>360</v>
      </c>
      <c r="H39" s="38"/>
      <c r="I39" s="46"/>
      <c r="J39" s="37"/>
      <c r="K39" s="11">
        <f t="shared" si="3"/>
        <v>0</v>
      </c>
      <c r="L39" s="39"/>
      <c r="M39" s="40"/>
      <c r="N39" s="40"/>
      <c r="O39" s="40"/>
      <c r="P39" s="11">
        <f t="shared" si="4"/>
        <v>0</v>
      </c>
      <c r="Q39" s="11">
        <f t="shared" si="5"/>
        <v>0</v>
      </c>
      <c r="R39" s="35" t="e">
        <f t="shared" si="6"/>
        <v>#DIV/0!</v>
      </c>
      <c r="S39" s="32"/>
      <c r="T39" s="33"/>
    </row>
    <row r="40" spans="2:20" ht="12.75" x14ac:dyDescent="0.2">
      <c r="B40" s="42" t="s">
        <v>270</v>
      </c>
      <c r="C40" s="43"/>
      <c r="D40" s="42">
        <v>36</v>
      </c>
      <c r="E40" s="42">
        <v>60000</v>
      </c>
      <c r="F40" s="42">
        <v>10</v>
      </c>
      <c r="G40" s="44">
        <v>405</v>
      </c>
      <c r="H40" s="38"/>
      <c r="I40" s="46"/>
      <c r="J40" s="37"/>
      <c r="K40" s="11">
        <f t="shared" si="3"/>
        <v>0</v>
      </c>
      <c r="L40" s="39"/>
      <c r="M40" s="40"/>
      <c r="N40" s="40"/>
      <c r="O40" s="40"/>
      <c r="P40" s="11">
        <f t="shared" si="4"/>
        <v>0</v>
      </c>
      <c r="Q40" s="11">
        <f t="shared" si="5"/>
        <v>0</v>
      </c>
      <c r="R40" s="35" t="e">
        <f t="shared" si="6"/>
        <v>#DIV/0!</v>
      </c>
      <c r="S40" s="32"/>
      <c r="T40" s="33"/>
    </row>
    <row r="41" spans="2:20" ht="12.75" x14ac:dyDescent="0.2">
      <c r="B41" s="42" t="s">
        <v>271</v>
      </c>
      <c r="C41" s="43"/>
      <c r="D41" s="42">
        <v>36</v>
      </c>
      <c r="E41" s="42">
        <v>90000</v>
      </c>
      <c r="F41" s="42">
        <v>10</v>
      </c>
      <c r="G41" s="44">
        <v>475</v>
      </c>
      <c r="H41" s="38"/>
      <c r="I41" s="46"/>
      <c r="J41" s="37"/>
      <c r="K41" s="11">
        <f t="shared" si="3"/>
        <v>0</v>
      </c>
      <c r="L41" s="39"/>
      <c r="M41" s="40"/>
      <c r="N41" s="40"/>
      <c r="O41" s="40"/>
      <c r="P41" s="11">
        <f t="shared" si="4"/>
        <v>0</v>
      </c>
      <c r="Q41" s="11">
        <f t="shared" si="5"/>
        <v>0</v>
      </c>
      <c r="R41" s="35" t="e">
        <f t="shared" si="6"/>
        <v>#DIV/0!</v>
      </c>
      <c r="S41" s="32"/>
      <c r="T41" s="33"/>
    </row>
    <row r="42" spans="2:20" ht="12.75" x14ac:dyDescent="0.2">
      <c r="B42" s="42" t="s">
        <v>272</v>
      </c>
      <c r="C42" s="43"/>
      <c r="D42" s="42">
        <v>36</v>
      </c>
      <c r="E42" s="42">
        <v>120000</v>
      </c>
      <c r="F42" s="42">
        <v>20</v>
      </c>
      <c r="G42" s="44">
        <v>490</v>
      </c>
      <c r="H42" s="38"/>
      <c r="I42" s="46"/>
      <c r="J42" s="37"/>
      <c r="K42" s="11">
        <f t="shared" si="3"/>
        <v>0</v>
      </c>
      <c r="L42" s="39"/>
      <c r="M42" s="40"/>
      <c r="N42" s="40"/>
      <c r="O42" s="40"/>
      <c r="P42" s="11">
        <f t="shared" si="4"/>
        <v>0</v>
      </c>
      <c r="Q42" s="11">
        <f t="shared" si="5"/>
        <v>0</v>
      </c>
      <c r="R42" s="35" t="e">
        <f t="shared" si="6"/>
        <v>#DIV/0!</v>
      </c>
      <c r="S42" s="32"/>
      <c r="T42" s="33"/>
    </row>
    <row r="43" spans="2:20" ht="12.75" x14ac:dyDescent="0.2">
      <c r="B43" s="42" t="s">
        <v>273</v>
      </c>
      <c r="C43" s="43"/>
      <c r="D43" s="42">
        <v>48</v>
      </c>
      <c r="E43" s="42">
        <v>40000</v>
      </c>
      <c r="F43" s="42">
        <v>10</v>
      </c>
      <c r="G43" s="44">
        <v>330</v>
      </c>
      <c r="H43" s="38"/>
      <c r="I43" s="46"/>
      <c r="J43" s="37"/>
      <c r="K43" s="11">
        <f t="shared" si="3"/>
        <v>0</v>
      </c>
      <c r="L43" s="39"/>
      <c r="M43" s="40"/>
      <c r="N43" s="40"/>
      <c r="O43" s="40"/>
      <c r="P43" s="11">
        <f t="shared" si="4"/>
        <v>0</v>
      </c>
      <c r="Q43" s="11">
        <f t="shared" si="5"/>
        <v>0</v>
      </c>
      <c r="R43" s="35" t="e">
        <f t="shared" si="6"/>
        <v>#DIV/0!</v>
      </c>
      <c r="S43" s="32"/>
      <c r="T43" s="33"/>
    </row>
    <row r="44" spans="2:20" ht="12.75" x14ac:dyDescent="0.2">
      <c r="B44" s="42" t="s">
        <v>274</v>
      </c>
      <c r="C44" s="43"/>
      <c r="D44" s="42">
        <v>48</v>
      </c>
      <c r="E44" s="42">
        <v>60000</v>
      </c>
      <c r="F44" s="42">
        <v>35</v>
      </c>
      <c r="G44" s="44">
        <v>370</v>
      </c>
      <c r="H44" s="38"/>
      <c r="I44" s="46"/>
      <c r="J44" s="37"/>
      <c r="K44" s="11">
        <f t="shared" si="3"/>
        <v>0</v>
      </c>
      <c r="L44" s="39"/>
      <c r="M44" s="40"/>
      <c r="N44" s="40"/>
      <c r="O44" s="40"/>
      <c r="P44" s="11">
        <f t="shared" si="4"/>
        <v>0</v>
      </c>
      <c r="Q44" s="11">
        <f t="shared" si="5"/>
        <v>0</v>
      </c>
      <c r="R44" s="35" t="e">
        <f t="shared" si="6"/>
        <v>#DIV/0!</v>
      </c>
      <c r="S44" s="32"/>
      <c r="T44" s="33"/>
    </row>
    <row r="45" spans="2:20" ht="12.75" x14ac:dyDescent="0.2">
      <c r="B45" s="42" t="s">
        <v>275</v>
      </c>
      <c r="C45" s="43"/>
      <c r="D45" s="42">
        <v>48</v>
      </c>
      <c r="E45" s="42">
        <v>80000</v>
      </c>
      <c r="F45" s="42">
        <v>25</v>
      </c>
      <c r="G45" s="44">
        <v>385</v>
      </c>
      <c r="H45" s="38"/>
      <c r="I45" s="46"/>
      <c r="J45" s="37"/>
      <c r="K45" s="11">
        <f t="shared" si="3"/>
        <v>0</v>
      </c>
      <c r="L45" s="39"/>
      <c r="M45" s="40"/>
      <c r="N45" s="40"/>
      <c r="O45" s="40"/>
      <c r="P45" s="11">
        <f t="shared" si="4"/>
        <v>0</v>
      </c>
      <c r="Q45" s="11">
        <f t="shared" si="5"/>
        <v>0</v>
      </c>
      <c r="R45" s="35" t="e">
        <f t="shared" si="6"/>
        <v>#DIV/0!</v>
      </c>
      <c r="S45" s="32"/>
      <c r="T45" s="33"/>
    </row>
    <row r="46" spans="2:20" ht="12.75" x14ac:dyDescent="0.2">
      <c r="B46" s="42" t="s">
        <v>276</v>
      </c>
      <c r="C46" s="43"/>
      <c r="D46" s="42">
        <v>48</v>
      </c>
      <c r="E46" s="42">
        <v>100000</v>
      </c>
      <c r="F46" s="42">
        <v>10</v>
      </c>
      <c r="G46" s="44">
        <v>400</v>
      </c>
      <c r="H46" s="38"/>
      <c r="I46" s="46"/>
      <c r="J46" s="37"/>
      <c r="K46" s="11">
        <f t="shared" si="3"/>
        <v>0</v>
      </c>
      <c r="L46" s="39"/>
      <c r="M46" s="40"/>
      <c r="N46" s="40"/>
      <c r="O46" s="40"/>
      <c r="P46" s="11">
        <f t="shared" si="4"/>
        <v>0</v>
      </c>
      <c r="Q46" s="11">
        <f t="shared" si="5"/>
        <v>0</v>
      </c>
      <c r="R46" s="35" t="e">
        <f t="shared" si="6"/>
        <v>#DIV/0!</v>
      </c>
      <c r="S46" s="32"/>
      <c r="T46" s="33"/>
    </row>
    <row r="47" spans="2:20" ht="12.75" x14ac:dyDescent="0.2">
      <c r="B47" s="42" t="s">
        <v>277</v>
      </c>
      <c r="C47" s="43"/>
      <c r="D47" s="42">
        <v>48</v>
      </c>
      <c r="E47" s="42">
        <v>120000</v>
      </c>
      <c r="F47" s="42">
        <v>15</v>
      </c>
      <c r="G47" s="44">
        <v>420</v>
      </c>
      <c r="H47" s="38"/>
      <c r="I47" s="46"/>
      <c r="J47" s="37"/>
      <c r="K47" s="11">
        <f t="shared" si="3"/>
        <v>0</v>
      </c>
      <c r="L47" s="39"/>
      <c r="M47" s="40"/>
      <c r="N47" s="40"/>
      <c r="O47" s="40"/>
      <c r="P47" s="11">
        <f t="shared" si="4"/>
        <v>0</v>
      </c>
      <c r="Q47" s="11">
        <f t="shared" si="5"/>
        <v>0</v>
      </c>
      <c r="R47" s="35" t="e">
        <f t="shared" si="6"/>
        <v>#DIV/0!</v>
      </c>
      <c r="S47" s="32"/>
      <c r="T47" s="33"/>
    </row>
    <row r="48" spans="2:20" ht="12.75" x14ac:dyDescent="0.2">
      <c r="B48" s="42" t="s">
        <v>278</v>
      </c>
      <c r="C48" s="43"/>
      <c r="D48" s="42">
        <v>60</v>
      </c>
      <c r="E48" s="42">
        <v>50000</v>
      </c>
      <c r="F48" s="42">
        <v>5</v>
      </c>
      <c r="G48" s="44">
        <v>320</v>
      </c>
      <c r="H48" s="38"/>
      <c r="I48" s="46"/>
      <c r="J48" s="37"/>
      <c r="K48" s="11">
        <f t="shared" si="3"/>
        <v>0</v>
      </c>
      <c r="L48" s="39"/>
      <c r="M48" s="40"/>
      <c r="N48" s="40"/>
      <c r="O48" s="40"/>
      <c r="P48" s="11">
        <f t="shared" si="4"/>
        <v>0</v>
      </c>
      <c r="Q48" s="11">
        <f t="shared" si="5"/>
        <v>0</v>
      </c>
      <c r="R48" s="35" t="e">
        <f t="shared" si="6"/>
        <v>#DIV/0!</v>
      </c>
      <c r="S48" s="32"/>
      <c r="T48" s="33"/>
    </row>
    <row r="49" spans="2:25" ht="12.75" x14ac:dyDescent="0.2">
      <c r="B49" s="42" t="s">
        <v>279</v>
      </c>
      <c r="C49" s="43"/>
      <c r="D49" s="42">
        <v>60</v>
      </c>
      <c r="E49" s="42">
        <v>75000</v>
      </c>
      <c r="F49" s="42">
        <v>15</v>
      </c>
      <c r="G49" s="44">
        <v>330</v>
      </c>
      <c r="H49" s="38"/>
      <c r="I49" s="46"/>
      <c r="J49" s="37"/>
      <c r="K49" s="11">
        <f t="shared" si="3"/>
        <v>0</v>
      </c>
      <c r="L49" s="39"/>
      <c r="M49" s="40"/>
      <c r="N49" s="40"/>
      <c r="O49" s="40"/>
      <c r="P49" s="11">
        <f t="shared" si="4"/>
        <v>0</v>
      </c>
      <c r="Q49" s="11">
        <f t="shared" si="5"/>
        <v>0</v>
      </c>
      <c r="R49" s="35" t="e">
        <f t="shared" si="6"/>
        <v>#DIV/0!</v>
      </c>
      <c r="S49" s="32"/>
      <c r="T49" s="33"/>
    </row>
    <row r="50" spans="2:25" ht="12.75" x14ac:dyDescent="0.2">
      <c r="B50" s="42" t="s">
        <v>280</v>
      </c>
      <c r="C50" s="43"/>
      <c r="D50" s="42">
        <v>60</v>
      </c>
      <c r="E50" s="42">
        <v>100000</v>
      </c>
      <c r="F50" s="42">
        <v>10</v>
      </c>
      <c r="G50" s="44">
        <v>355</v>
      </c>
      <c r="H50" s="38"/>
      <c r="I50" s="46"/>
      <c r="J50" s="37"/>
      <c r="K50" s="11">
        <f t="shared" si="3"/>
        <v>0</v>
      </c>
      <c r="L50" s="39"/>
      <c r="M50" s="40"/>
      <c r="N50" s="40"/>
      <c r="O50" s="40"/>
      <c r="P50" s="11">
        <f t="shared" si="4"/>
        <v>0</v>
      </c>
      <c r="Q50" s="11">
        <f t="shared" si="5"/>
        <v>0</v>
      </c>
      <c r="R50" s="35" t="e">
        <f t="shared" si="6"/>
        <v>#DIV/0!</v>
      </c>
      <c r="S50" s="32"/>
      <c r="T50" s="33"/>
    </row>
    <row r="51" spans="2:25" ht="12.75" x14ac:dyDescent="0.2">
      <c r="B51" s="42" t="s">
        <v>281</v>
      </c>
      <c r="C51" s="43"/>
      <c r="D51" s="42">
        <v>60</v>
      </c>
      <c r="E51" s="42">
        <v>125000</v>
      </c>
      <c r="F51" s="42">
        <v>5</v>
      </c>
      <c r="G51" s="44">
        <v>385</v>
      </c>
      <c r="H51" s="38"/>
      <c r="I51" s="46"/>
      <c r="J51" s="37"/>
      <c r="K51" s="11">
        <f t="shared" si="3"/>
        <v>0</v>
      </c>
      <c r="L51" s="39"/>
      <c r="M51" s="40"/>
      <c r="N51" s="40"/>
      <c r="O51" s="40"/>
      <c r="P51" s="11">
        <f t="shared" si="4"/>
        <v>0</v>
      </c>
      <c r="Q51" s="11">
        <f t="shared" si="5"/>
        <v>0</v>
      </c>
      <c r="R51" s="35" t="e">
        <f>Q51/$F$71</f>
        <v>#DIV/0!</v>
      </c>
      <c r="S51" s="32"/>
      <c r="T51" s="33"/>
    </row>
    <row r="52" spans="2:25" ht="12.75" x14ac:dyDescent="0.25">
      <c r="B52" s="12" t="s">
        <v>2</v>
      </c>
      <c r="C52" s="12"/>
      <c r="D52" s="12"/>
      <c r="E52" s="12"/>
      <c r="F52" s="12"/>
      <c r="G52" s="13">
        <f>+SUMPRODUCT(D4:D51,F4:F51,G4:G51)</f>
        <v>20420400</v>
      </c>
      <c r="H52" s="13">
        <f>+SUMPRODUCT(H4:H51,D4:D51,F4:F51)</f>
        <v>0</v>
      </c>
      <c r="I52" s="13"/>
      <c r="J52" s="13"/>
      <c r="K52" s="13"/>
      <c r="L52" s="13"/>
      <c r="M52" s="13"/>
      <c r="N52" s="13"/>
      <c r="O52" s="13"/>
      <c r="P52" s="14">
        <f>SUM(P4:P51)</f>
        <v>0</v>
      </c>
      <c r="Q52" s="15">
        <f>SUM(Q4:Q51)</f>
        <v>0</v>
      </c>
      <c r="R52" s="16" t="e">
        <f>Q52/$F$71</f>
        <v>#DIV/0!</v>
      </c>
      <c r="S52" s="75"/>
      <c r="T52" s="75"/>
      <c r="U52" s="8"/>
    </row>
    <row r="53" spans="2:25" x14ac:dyDescent="0.25">
      <c r="U53" s="8"/>
    </row>
    <row r="54" spans="2:25" x14ac:dyDescent="0.25">
      <c r="H54" s="36"/>
      <c r="U54" s="8"/>
    </row>
    <row r="57" spans="2:25" ht="22.7" customHeight="1" x14ac:dyDescent="0.25">
      <c r="B57" s="70" t="s">
        <v>15</v>
      </c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2:25" ht="25.5" x14ac:dyDescent="0.25">
      <c r="B58" s="41" t="s">
        <v>6</v>
      </c>
      <c r="C58" s="41"/>
      <c r="D58" s="41"/>
      <c r="E58" s="41"/>
      <c r="F58" s="41" t="s">
        <v>1</v>
      </c>
      <c r="G58" s="41" t="s">
        <v>4</v>
      </c>
      <c r="H58" s="72" t="s">
        <v>7</v>
      </c>
      <c r="I58" s="73"/>
      <c r="J58" s="73"/>
      <c r="K58" s="73"/>
      <c r="L58" s="73"/>
      <c r="M58" s="73"/>
      <c r="N58" s="73"/>
      <c r="O58" s="73"/>
      <c r="P58" s="74"/>
      <c r="Q58" s="61"/>
      <c r="R58" s="62"/>
      <c r="S58" s="62"/>
      <c r="T58" s="62"/>
      <c r="U58" s="62"/>
      <c r="V58" s="62"/>
      <c r="W58" s="62"/>
      <c r="X58" s="62"/>
      <c r="Y58" s="62"/>
    </row>
    <row r="59" spans="2:25" ht="12.75" x14ac:dyDescent="0.25">
      <c r="B59" s="27" t="s">
        <v>5</v>
      </c>
      <c r="C59" s="27"/>
      <c r="D59" s="27"/>
      <c r="E59" s="27"/>
      <c r="F59" s="10"/>
      <c r="G59" s="17" t="e">
        <f t="shared" ref="G59:G66" si="7">F59/$F$71</f>
        <v>#DIV/0!</v>
      </c>
      <c r="H59" s="32"/>
      <c r="I59" s="29"/>
      <c r="J59" s="29"/>
      <c r="K59" s="29"/>
      <c r="L59" s="29"/>
      <c r="M59" s="29"/>
      <c r="N59" s="29"/>
      <c r="O59" s="29"/>
      <c r="P59" s="33"/>
    </row>
    <row r="60" spans="2:25" ht="25.5" x14ac:dyDescent="0.25">
      <c r="B60" s="27" t="s">
        <v>26</v>
      </c>
      <c r="C60" s="27"/>
      <c r="D60" s="27"/>
      <c r="E60" s="27"/>
      <c r="F60" s="10"/>
      <c r="G60" s="17" t="e">
        <f t="shared" si="7"/>
        <v>#DIV/0!</v>
      </c>
      <c r="H60" s="32"/>
      <c r="I60" s="29"/>
      <c r="J60" s="29"/>
      <c r="K60" s="29"/>
      <c r="L60" s="29"/>
      <c r="M60" s="29"/>
      <c r="N60" s="29"/>
      <c r="O60" s="29"/>
      <c r="P60" s="33"/>
    </row>
    <row r="61" spans="2:25" ht="25.5" x14ac:dyDescent="0.25">
      <c r="B61" s="27" t="s">
        <v>27</v>
      </c>
      <c r="C61" s="27"/>
      <c r="D61" s="27"/>
      <c r="E61" s="27"/>
      <c r="F61" s="10"/>
      <c r="G61" s="17" t="e">
        <f t="shared" si="7"/>
        <v>#DIV/0!</v>
      </c>
      <c r="H61" s="32"/>
      <c r="I61" s="29"/>
      <c r="J61" s="29"/>
      <c r="K61" s="29"/>
      <c r="L61" s="29"/>
      <c r="M61" s="29"/>
      <c r="N61" s="29"/>
      <c r="O61" s="29"/>
      <c r="P61" s="33"/>
    </row>
    <row r="62" spans="2:25" ht="25.5" x14ac:dyDescent="0.25">
      <c r="B62" s="27" t="s">
        <v>28</v>
      </c>
      <c r="C62" s="27"/>
      <c r="D62" s="27"/>
      <c r="E62" s="27"/>
      <c r="F62" s="10"/>
      <c r="G62" s="17" t="e">
        <f t="shared" si="7"/>
        <v>#DIV/0!</v>
      </c>
      <c r="H62" s="32"/>
      <c r="I62" s="29"/>
      <c r="J62" s="29"/>
      <c r="K62" s="29"/>
      <c r="L62" s="29"/>
      <c r="M62" s="29"/>
      <c r="N62" s="29"/>
      <c r="O62" s="29"/>
      <c r="P62" s="33"/>
    </row>
    <row r="63" spans="2:25" ht="12.75" x14ac:dyDescent="0.25">
      <c r="B63" s="27" t="s">
        <v>30</v>
      </c>
      <c r="C63" s="27"/>
      <c r="D63" s="27"/>
      <c r="E63" s="27"/>
      <c r="F63" s="10"/>
      <c r="G63" s="17" t="e">
        <f t="shared" si="7"/>
        <v>#DIV/0!</v>
      </c>
      <c r="H63" s="32"/>
      <c r="I63" s="29"/>
      <c r="J63" s="29"/>
      <c r="K63" s="29"/>
      <c r="L63" s="29"/>
      <c r="M63" s="29"/>
      <c r="N63" s="29"/>
      <c r="O63" s="29"/>
      <c r="P63" s="33"/>
    </row>
    <row r="64" spans="2:25" ht="12.75" x14ac:dyDescent="0.25">
      <c r="B64" s="27" t="s">
        <v>29</v>
      </c>
      <c r="C64" s="27"/>
      <c r="D64" s="27"/>
      <c r="E64" s="27"/>
      <c r="F64" s="10"/>
      <c r="G64" s="17" t="e">
        <f t="shared" si="7"/>
        <v>#DIV/0!</v>
      </c>
      <c r="H64" s="32"/>
      <c r="I64" s="29"/>
      <c r="J64" s="29"/>
      <c r="K64" s="29"/>
      <c r="L64" s="29"/>
      <c r="M64" s="29"/>
      <c r="N64" s="29"/>
      <c r="O64" s="29"/>
      <c r="P64" s="33"/>
    </row>
    <row r="65" spans="2:16" ht="38.25" x14ac:dyDescent="0.25">
      <c r="B65" s="27" t="s">
        <v>37</v>
      </c>
      <c r="C65" s="27"/>
      <c r="D65" s="27"/>
      <c r="E65" s="27"/>
      <c r="F65" s="10"/>
      <c r="G65" s="17" t="e">
        <f t="shared" si="7"/>
        <v>#DIV/0!</v>
      </c>
      <c r="H65" s="32"/>
      <c r="I65" s="29"/>
      <c r="J65" s="29"/>
      <c r="K65" s="29"/>
      <c r="L65" s="29"/>
      <c r="M65" s="29"/>
      <c r="N65" s="29"/>
      <c r="O65" s="29"/>
      <c r="P65" s="33"/>
    </row>
    <row r="66" spans="2:16" ht="12.75" x14ac:dyDescent="0.25">
      <c r="B66" s="12" t="s">
        <v>2</v>
      </c>
      <c r="C66" s="12"/>
      <c r="D66" s="12"/>
      <c r="E66" s="12"/>
      <c r="F66" s="19">
        <f>SUM(F59:F65)</f>
        <v>0</v>
      </c>
      <c r="G66" s="18" t="e">
        <f t="shared" si="7"/>
        <v>#DIV/0!</v>
      </c>
      <c r="H66" s="63"/>
      <c r="I66" s="64"/>
      <c r="J66" s="64"/>
      <c r="K66" s="64"/>
      <c r="L66" s="64"/>
      <c r="M66" s="64"/>
      <c r="N66" s="64"/>
      <c r="O66" s="64"/>
      <c r="P66" s="65"/>
    </row>
    <row r="69" spans="2:16" ht="22.7" customHeight="1" x14ac:dyDescent="0.25">
      <c r="B69" s="60" t="s">
        <v>8</v>
      </c>
      <c r="C69" s="60"/>
      <c r="D69" s="60"/>
      <c r="E69" s="60"/>
      <c r="F69" s="60"/>
      <c r="G69" s="60"/>
    </row>
    <row r="70" spans="2:16" ht="30" x14ac:dyDescent="0.25">
      <c r="B70" s="20" t="s">
        <v>9</v>
      </c>
      <c r="C70" s="20"/>
      <c r="D70" s="20"/>
      <c r="E70" s="26"/>
      <c r="F70" s="21">
        <f>P52</f>
        <v>0</v>
      </c>
      <c r="G70" s="22"/>
    </row>
    <row r="71" spans="2:16" ht="30" x14ac:dyDescent="0.25">
      <c r="B71" s="20" t="s">
        <v>10</v>
      </c>
      <c r="C71" s="20"/>
      <c r="D71" s="20"/>
      <c r="E71" s="25"/>
      <c r="F71" s="21">
        <f>Q52+F66</f>
        <v>0</v>
      </c>
      <c r="G71" s="34" t="e">
        <f>F71/$F$70</f>
        <v>#DIV/0!</v>
      </c>
    </row>
    <row r="72" spans="2:16" ht="30" x14ac:dyDescent="0.25">
      <c r="B72" s="20" t="s">
        <v>11</v>
      </c>
      <c r="C72" s="20"/>
      <c r="D72" s="20"/>
      <c r="E72" s="20"/>
      <c r="F72" s="21">
        <f>F70-F71</f>
        <v>0</v>
      </c>
      <c r="G72" s="23" t="e">
        <f>F72/$F$70</f>
        <v>#DIV/0!</v>
      </c>
    </row>
    <row r="73" spans="2:16" ht="15" x14ac:dyDescent="0.25">
      <c r="B73" s="24"/>
      <c r="C73" s="24"/>
      <c r="D73" s="24"/>
      <c r="E73" s="24"/>
      <c r="F73" s="24"/>
      <c r="G73" s="24"/>
    </row>
  </sheetData>
  <mergeCells count="9">
    <mergeCell ref="H66:P66"/>
    <mergeCell ref="B69:G69"/>
    <mergeCell ref="B1:T1"/>
    <mergeCell ref="B2:T2"/>
    <mergeCell ref="S3:T3"/>
    <mergeCell ref="S52:T52"/>
    <mergeCell ref="B57:P57"/>
    <mergeCell ref="H58:P58"/>
    <mergeCell ref="Q58:Y58"/>
  </mergeCells>
  <pageMargins left="0.7" right="0.7" top="0.75" bottom="0.75" header="0.3" footer="0.3"/>
  <pageSetup paperSize="8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45"/>
  <sheetViews>
    <sheetView topLeftCell="E1" zoomScaleNormal="100" zoomScalePageLayoutView="77" workbookViewId="0">
      <selection activeCell="N8" sqref="N8"/>
    </sheetView>
  </sheetViews>
  <sheetFormatPr defaultColWidth="8.7109375" defaultRowHeight="12" x14ac:dyDescent="0.25"/>
  <cols>
    <col min="1" max="1" width="4" style="1" customWidth="1"/>
    <col min="2" max="2" width="13.7109375" style="1" customWidth="1"/>
    <col min="3" max="3" width="27.85546875" style="1" customWidth="1"/>
    <col min="4" max="4" width="14.28515625" style="1" customWidth="1"/>
    <col min="5" max="5" width="12.85546875" style="1" customWidth="1"/>
    <col min="6" max="6" width="11.42578125" style="1" customWidth="1"/>
    <col min="7" max="7" width="12.140625" style="1" bestFit="1" customWidth="1"/>
    <col min="8" max="8" width="15.28515625" style="1" bestFit="1" customWidth="1"/>
    <col min="9" max="9" width="13.42578125" style="1" customWidth="1"/>
    <col min="10" max="10" width="12.140625" style="1" customWidth="1"/>
    <col min="11" max="11" width="14.7109375" style="1" customWidth="1"/>
    <col min="12" max="15" width="13.42578125" style="1" customWidth="1"/>
    <col min="16" max="16" width="12.140625" style="1" bestFit="1" customWidth="1"/>
    <col min="17" max="17" width="13.7109375" style="1" bestFit="1" customWidth="1"/>
    <col min="18" max="18" width="11.5703125" style="1" customWidth="1"/>
    <col min="19" max="19" width="10.5703125" style="1" bestFit="1" customWidth="1"/>
    <col min="20" max="20" width="11.140625" style="1" customWidth="1"/>
    <col min="21" max="23" width="9.7109375" style="1" customWidth="1"/>
    <col min="24" max="24" width="11.85546875" style="1" customWidth="1"/>
    <col min="25" max="16384" width="8.7109375" style="1"/>
  </cols>
  <sheetData>
    <row r="1" spans="2:20" ht="15" x14ac:dyDescent="0.25">
      <c r="B1" s="66" t="s">
        <v>430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2:20" ht="22.7" customHeight="1" x14ac:dyDescent="0.25">
      <c r="B2" s="67" t="s">
        <v>17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8"/>
    </row>
    <row r="3" spans="2:20" ht="102" x14ac:dyDescent="0.25">
      <c r="B3" s="41" t="s">
        <v>41</v>
      </c>
      <c r="C3" s="41" t="s">
        <v>40</v>
      </c>
      <c r="D3" s="41" t="s">
        <v>33</v>
      </c>
      <c r="E3" s="41" t="s">
        <v>34</v>
      </c>
      <c r="F3" s="41" t="s">
        <v>16</v>
      </c>
      <c r="G3" s="41" t="s">
        <v>3</v>
      </c>
      <c r="H3" s="41" t="s">
        <v>31</v>
      </c>
      <c r="I3" s="45" t="s">
        <v>432</v>
      </c>
      <c r="J3" s="41" t="s">
        <v>35</v>
      </c>
      <c r="K3" s="41" t="s">
        <v>36</v>
      </c>
      <c r="L3" s="41" t="s">
        <v>32</v>
      </c>
      <c r="M3" s="45" t="s">
        <v>433</v>
      </c>
      <c r="N3" s="41" t="s">
        <v>38</v>
      </c>
      <c r="O3" s="41" t="s">
        <v>39</v>
      </c>
      <c r="P3" s="41" t="s">
        <v>0</v>
      </c>
      <c r="Q3" s="41" t="s">
        <v>1</v>
      </c>
      <c r="R3" s="41" t="s">
        <v>4</v>
      </c>
      <c r="S3" s="69" t="s">
        <v>7</v>
      </c>
      <c r="T3" s="69"/>
    </row>
    <row r="4" spans="2:20" ht="12.75" x14ac:dyDescent="0.2">
      <c r="B4" s="42" t="s">
        <v>282</v>
      </c>
      <c r="C4" s="43"/>
      <c r="D4" s="42">
        <v>36</v>
      </c>
      <c r="E4" s="42">
        <v>60000</v>
      </c>
      <c r="F4" s="42">
        <v>5</v>
      </c>
      <c r="G4" s="44">
        <v>375</v>
      </c>
      <c r="H4" s="38"/>
      <c r="I4" s="46"/>
      <c r="J4" s="37"/>
      <c r="K4" s="11">
        <f>+(I4-J4)</f>
        <v>0</v>
      </c>
      <c r="L4" s="39"/>
      <c r="M4" s="40"/>
      <c r="N4" s="40"/>
      <c r="O4" s="40"/>
      <c r="P4" s="11">
        <f t="shared" ref="P4" si="0">+H4*D4*F4</f>
        <v>0</v>
      </c>
      <c r="Q4" s="11">
        <f t="shared" ref="Q4" si="1">+(K4+(N4+O4+M4)*D4)*F4</f>
        <v>0</v>
      </c>
      <c r="R4" s="35" t="e">
        <f>Q4/$F$143</f>
        <v>#DIV/0!</v>
      </c>
      <c r="S4" s="32"/>
      <c r="T4" s="33"/>
    </row>
    <row r="5" spans="2:20" ht="12.75" x14ac:dyDescent="0.2">
      <c r="B5" s="42" t="s">
        <v>283</v>
      </c>
      <c r="C5" s="43"/>
      <c r="D5" s="42">
        <v>36</v>
      </c>
      <c r="E5" s="42">
        <v>90000</v>
      </c>
      <c r="F5" s="42">
        <v>5</v>
      </c>
      <c r="G5" s="44">
        <v>425</v>
      </c>
      <c r="H5" s="38"/>
      <c r="I5" s="46"/>
      <c r="J5" s="37"/>
      <c r="K5" s="11">
        <f t="shared" ref="K5:K68" si="2">+(I5-J5)</f>
        <v>0</v>
      </c>
      <c r="L5" s="39"/>
      <c r="M5" s="40"/>
      <c r="N5" s="40"/>
      <c r="O5" s="40"/>
      <c r="P5" s="11">
        <f t="shared" ref="P5:P68" si="3">+H5*D5*F5</f>
        <v>0</v>
      </c>
      <c r="Q5" s="11">
        <f t="shared" ref="Q5:Q68" si="4">+(K5+(N5+O5+M5)*D5)*F5</f>
        <v>0</v>
      </c>
      <c r="R5" s="35" t="e">
        <f t="shared" ref="R5:R68" si="5">Q5/$F$143</f>
        <v>#DIV/0!</v>
      </c>
      <c r="S5" s="32"/>
      <c r="T5" s="33"/>
    </row>
    <row r="6" spans="2:20" ht="12.75" x14ac:dyDescent="0.2">
      <c r="B6" s="42" t="s">
        <v>284</v>
      </c>
      <c r="C6" s="43"/>
      <c r="D6" s="42">
        <v>36</v>
      </c>
      <c r="E6" s="42">
        <v>120000</v>
      </c>
      <c r="F6" s="42">
        <v>5</v>
      </c>
      <c r="G6" s="44">
        <v>490</v>
      </c>
      <c r="H6" s="38"/>
      <c r="I6" s="46"/>
      <c r="J6" s="37"/>
      <c r="K6" s="11">
        <f t="shared" si="2"/>
        <v>0</v>
      </c>
      <c r="L6" s="39"/>
      <c r="M6" s="40"/>
      <c r="N6" s="40"/>
      <c r="O6" s="40"/>
      <c r="P6" s="11">
        <f t="shared" si="3"/>
        <v>0</v>
      </c>
      <c r="Q6" s="11">
        <f t="shared" si="4"/>
        <v>0</v>
      </c>
      <c r="R6" s="35" t="e">
        <f t="shared" si="5"/>
        <v>#DIV/0!</v>
      </c>
      <c r="S6" s="32"/>
      <c r="T6" s="33"/>
    </row>
    <row r="7" spans="2:20" ht="12.75" x14ac:dyDescent="0.2">
      <c r="B7" s="42" t="s">
        <v>285</v>
      </c>
      <c r="C7" s="43"/>
      <c r="D7" s="42">
        <v>48</v>
      </c>
      <c r="E7" s="42">
        <v>40000</v>
      </c>
      <c r="F7" s="42">
        <v>5</v>
      </c>
      <c r="G7" s="44">
        <v>325</v>
      </c>
      <c r="H7" s="38"/>
      <c r="I7" s="46"/>
      <c r="J7" s="37"/>
      <c r="K7" s="11">
        <f t="shared" si="2"/>
        <v>0</v>
      </c>
      <c r="L7" s="39"/>
      <c r="M7" s="40"/>
      <c r="N7" s="40"/>
      <c r="O7" s="40"/>
      <c r="P7" s="11">
        <f t="shared" si="3"/>
        <v>0</v>
      </c>
      <c r="Q7" s="11">
        <f t="shared" si="4"/>
        <v>0</v>
      </c>
      <c r="R7" s="35" t="e">
        <f t="shared" si="5"/>
        <v>#DIV/0!</v>
      </c>
      <c r="S7" s="32"/>
      <c r="T7" s="33"/>
    </row>
    <row r="8" spans="2:20" ht="12.75" x14ac:dyDescent="0.2">
      <c r="B8" s="42" t="s">
        <v>286</v>
      </c>
      <c r="C8" s="43"/>
      <c r="D8" s="42">
        <v>48</v>
      </c>
      <c r="E8" s="42">
        <v>60000</v>
      </c>
      <c r="F8" s="42">
        <v>5</v>
      </c>
      <c r="G8" s="44">
        <v>340</v>
      </c>
      <c r="H8" s="38"/>
      <c r="I8" s="46"/>
      <c r="J8" s="37"/>
      <c r="K8" s="11">
        <f t="shared" si="2"/>
        <v>0</v>
      </c>
      <c r="L8" s="39"/>
      <c r="M8" s="40"/>
      <c r="N8" s="40"/>
      <c r="O8" s="40"/>
      <c r="P8" s="11">
        <f t="shared" si="3"/>
        <v>0</v>
      </c>
      <c r="Q8" s="11">
        <f t="shared" si="4"/>
        <v>0</v>
      </c>
      <c r="R8" s="35" t="e">
        <f t="shared" si="5"/>
        <v>#DIV/0!</v>
      </c>
      <c r="S8" s="32"/>
      <c r="T8" s="33"/>
    </row>
    <row r="9" spans="2:20" ht="12.75" x14ac:dyDescent="0.2">
      <c r="B9" s="42" t="s">
        <v>287</v>
      </c>
      <c r="C9" s="43"/>
      <c r="D9" s="42">
        <v>48</v>
      </c>
      <c r="E9" s="42">
        <v>80000</v>
      </c>
      <c r="F9" s="42">
        <v>5</v>
      </c>
      <c r="G9" s="44">
        <v>345</v>
      </c>
      <c r="H9" s="38"/>
      <c r="I9" s="46"/>
      <c r="J9" s="37"/>
      <c r="K9" s="11">
        <f t="shared" si="2"/>
        <v>0</v>
      </c>
      <c r="L9" s="39"/>
      <c r="M9" s="40"/>
      <c r="N9" s="40"/>
      <c r="O9" s="40"/>
      <c r="P9" s="11">
        <f t="shared" si="3"/>
        <v>0</v>
      </c>
      <c r="Q9" s="11">
        <f t="shared" si="4"/>
        <v>0</v>
      </c>
      <c r="R9" s="35" t="e">
        <f t="shared" si="5"/>
        <v>#DIV/0!</v>
      </c>
      <c r="S9" s="32"/>
      <c r="T9" s="33"/>
    </row>
    <row r="10" spans="2:20" ht="12.75" x14ac:dyDescent="0.2">
      <c r="B10" s="42" t="s">
        <v>288</v>
      </c>
      <c r="C10" s="43"/>
      <c r="D10" s="42">
        <v>48</v>
      </c>
      <c r="E10" s="42">
        <v>100000</v>
      </c>
      <c r="F10" s="42">
        <v>10</v>
      </c>
      <c r="G10" s="44">
        <v>400</v>
      </c>
      <c r="H10" s="38"/>
      <c r="I10" s="46"/>
      <c r="J10" s="37"/>
      <c r="K10" s="11">
        <f t="shared" si="2"/>
        <v>0</v>
      </c>
      <c r="L10" s="39"/>
      <c r="M10" s="40"/>
      <c r="N10" s="40"/>
      <c r="O10" s="40"/>
      <c r="P10" s="11">
        <f t="shared" si="3"/>
        <v>0</v>
      </c>
      <c r="Q10" s="11">
        <f t="shared" si="4"/>
        <v>0</v>
      </c>
      <c r="R10" s="35" t="e">
        <f t="shared" si="5"/>
        <v>#DIV/0!</v>
      </c>
      <c r="S10" s="32"/>
      <c r="T10" s="33"/>
    </row>
    <row r="11" spans="2:20" ht="12.75" x14ac:dyDescent="0.2">
      <c r="B11" s="42" t="s">
        <v>289</v>
      </c>
      <c r="C11" s="43"/>
      <c r="D11" s="42">
        <v>48</v>
      </c>
      <c r="E11" s="42">
        <v>120000</v>
      </c>
      <c r="F11" s="42">
        <v>5</v>
      </c>
      <c r="G11" s="44">
        <v>390</v>
      </c>
      <c r="H11" s="38"/>
      <c r="I11" s="46"/>
      <c r="J11" s="37"/>
      <c r="K11" s="11">
        <f t="shared" si="2"/>
        <v>0</v>
      </c>
      <c r="L11" s="39"/>
      <c r="M11" s="40"/>
      <c r="N11" s="40"/>
      <c r="O11" s="40"/>
      <c r="P11" s="11">
        <f t="shared" si="3"/>
        <v>0</v>
      </c>
      <c r="Q11" s="11">
        <f t="shared" si="4"/>
        <v>0</v>
      </c>
      <c r="R11" s="35" t="e">
        <f t="shared" si="5"/>
        <v>#DIV/0!</v>
      </c>
      <c r="S11" s="32"/>
      <c r="T11" s="33"/>
    </row>
    <row r="12" spans="2:20" ht="12.75" x14ac:dyDescent="0.2">
      <c r="B12" s="42" t="s">
        <v>290</v>
      </c>
      <c r="C12" s="43"/>
      <c r="D12" s="42">
        <v>60</v>
      </c>
      <c r="E12" s="42">
        <v>50000</v>
      </c>
      <c r="F12" s="42">
        <v>5</v>
      </c>
      <c r="G12" s="44">
        <v>310</v>
      </c>
      <c r="H12" s="38"/>
      <c r="I12" s="46"/>
      <c r="J12" s="37"/>
      <c r="K12" s="11">
        <f t="shared" si="2"/>
        <v>0</v>
      </c>
      <c r="L12" s="39"/>
      <c r="M12" s="40"/>
      <c r="N12" s="40"/>
      <c r="O12" s="40"/>
      <c r="P12" s="11">
        <f t="shared" si="3"/>
        <v>0</v>
      </c>
      <c r="Q12" s="11">
        <f t="shared" si="4"/>
        <v>0</v>
      </c>
      <c r="R12" s="35" t="e">
        <f t="shared" si="5"/>
        <v>#DIV/0!</v>
      </c>
      <c r="S12" s="32"/>
      <c r="T12" s="33"/>
    </row>
    <row r="13" spans="2:20" ht="12.75" x14ac:dyDescent="0.2">
      <c r="B13" s="42" t="s">
        <v>291</v>
      </c>
      <c r="C13" s="43"/>
      <c r="D13" s="42">
        <v>60</v>
      </c>
      <c r="E13" s="42">
        <v>75000</v>
      </c>
      <c r="F13" s="42">
        <v>5</v>
      </c>
      <c r="G13" s="44">
        <v>320</v>
      </c>
      <c r="H13" s="38"/>
      <c r="I13" s="46"/>
      <c r="J13" s="37"/>
      <c r="K13" s="11">
        <f t="shared" si="2"/>
        <v>0</v>
      </c>
      <c r="L13" s="39"/>
      <c r="M13" s="40"/>
      <c r="N13" s="40"/>
      <c r="O13" s="40"/>
      <c r="P13" s="11">
        <f t="shared" si="3"/>
        <v>0</v>
      </c>
      <c r="Q13" s="11">
        <f t="shared" si="4"/>
        <v>0</v>
      </c>
      <c r="R13" s="35" t="e">
        <f t="shared" si="5"/>
        <v>#DIV/0!</v>
      </c>
      <c r="S13" s="32"/>
      <c r="T13" s="33"/>
    </row>
    <row r="14" spans="2:20" ht="12.75" x14ac:dyDescent="0.2">
      <c r="B14" s="42" t="s">
        <v>292</v>
      </c>
      <c r="C14" s="43"/>
      <c r="D14" s="42">
        <v>60</v>
      </c>
      <c r="E14" s="42">
        <v>100000</v>
      </c>
      <c r="F14" s="42">
        <v>10</v>
      </c>
      <c r="G14" s="44">
        <v>340</v>
      </c>
      <c r="H14" s="38"/>
      <c r="I14" s="46"/>
      <c r="J14" s="37"/>
      <c r="K14" s="11">
        <f t="shared" si="2"/>
        <v>0</v>
      </c>
      <c r="L14" s="39"/>
      <c r="M14" s="40"/>
      <c r="N14" s="40"/>
      <c r="O14" s="40"/>
      <c r="P14" s="11">
        <f t="shared" si="3"/>
        <v>0</v>
      </c>
      <c r="Q14" s="11">
        <f t="shared" si="4"/>
        <v>0</v>
      </c>
      <c r="R14" s="35" t="e">
        <f t="shared" si="5"/>
        <v>#DIV/0!</v>
      </c>
      <c r="S14" s="32"/>
      <c r="T14" s="33"/>
    </row>
    <row r="15" spans="2:20" ht="12.75" x14ac:dyDescent="0.2">
      <c r="B15" s="42" t="s">
        <v>293</v>
      </c>
      <c r="C15" s="43"/>
      <c r="D15" s="42">
        <v>60</v>
      </c>
      <c r="E15" s="42">
        <v>125000</v>
      </c>
      <c r="F15" s="42">
        <v>5</v>
      </c>
      <c r="G15" s="44">
        <v>385</v>
      </c>
      <c r="H15" s="38"/>
      <c r="I15" s="46"/>
      <c r="J15" s="37"/>
      <c r="K15" s="11">
        <f t="shared" si="2"/>
        <v>0</v>
      </c>
      <c r="L15" s="39"/>
      <c r="M15" s="40"/>
      <c r="N15" s="40"/>
      <c r="O15" s="40"/>
      <c r="P15" s="11">
        <f t="shared" si="3"/>
        <v>0</v>
      </c>
      <c r="Q15" s="11">
        <f t="shared" si="4"/>
        <v>0</v>
      </c>
      <c r="R15" s="35" t="e">
        <f t="shared" si="5"/>
        <v>#DIV/0!</v>
      </c>
      <c r="S15" s="32"/>
      <c r="T15" s="33"/>
    </row>
    <row r="16" spans="2:20" ht="12.75" x14ac:dyDescent="0.2">
      <c r="B16" s="42" t="s">
        <v>294</v>
      </c>
      <c r="C16" s="43"/>
      <c r="D16" s="42">
        <v>36</v>
      </c>
      <c r="E16" s="42">
        <v>60000</v>
      </c>
      <c r="F16" s="42">
        <v>10</v>
      </c>
      <c r="G16" s="44">
        <v>525</v>
      </c>
      <c r="H16" s="38"/>
      <c r="I16" s="46"/>
      <c r="J16" s="37"/>
      <c r="K16" s="11">
        <f t="shared" si="2"/>
        <v>0</v>
      </c>
      <c r="L16" s="39"/>
      <c r="M16" s="40"/>
      <c r="N16" s="40"/>
      <c r="O16" s="40"/>
      <c r="P16" s="11">
        <f t="shared" si="3"/>
        <v>0</v>
      </c>
      <c r="Q16" s="11">
        <f t="shared" si="4"/>
        <v>0</v>
      </c>
      <c r="R16" s="35" t="e">
        <f t="shared" si="5"/>
        <v>#DIV/0!</v>
      </c>
      <c r="S16" s="32"/>
      <c r="T16" s="33"/>
    </row>
    <row r="17" spans="2:20" ht="12.75" x14ac:dyDescent="0.2">
      <c r="B17" s="42" t="s">
        <v>295</v>
      </c>
      <c r="C17" s="43"/>
      <c r="D17" s="42">
        <v>36</v>
      </c>
      <c r="E17" s="42">
        <v>90000</v>
      </c>
      <c r="F17" s="42">
        <v>15</v>
      </c>
      <c r="G17" s="44">
        <v>540</v>
      </c>
      <c r="H17" s="38"/>
      <c r="I17" s="46"/>
      <c r="J17" s="37"/>
      <c r="K17" s="11">
        <f t="shared" si="2"/>
        <v>0</v>
      </c>
      <c r="L17" s="39"/>
      <c r="M17" s="40"/>
      <c r="N17" s="40"/>
      <c r="O17" s="40"/>
      <c r="P17" s="11">
        <f t="shared" si="3"/>
        <v>0</v>
      </c>
      <c r="Q17" s="11">
        <f t="shared" si="4"/>
        <v>0</v>
      </c>
      <c r="R17" s="35" t="e">
        <f t="shared" si="5"/>
        <v>#DIV/0!</v>
      </c>
      <c r="S17" s="32"/>
      <c r="T17" s="33"/>
    </row>
    <row r="18" spans="2:20" ht="12.75" x14ac:dyDescent="0.2">
      <c r="B18" s="42" t="s">
        <v>296</v>
      </c>
      <c r="C18" s="43"/>
      <c r="D18" s="42">
        <v>36</v>
      </c>
      <c r="E18" s="42">
        <v>120000</v>
      </c>
      <c r="F18" s="42">
        <v>5</v>
      </c>
      <c r="G18" s="44">
        <v>600</v>
      </c>
      <c r="H18" s="38"/>
      <c r="I18" s="46"/>
      <c r="J18" s="37"/>
      <c r="K18" s="11">
        <f t="shared" si="2"/>
        <v>0</v>
      </c>
      <c r="L18" s="39"/>
      <c r="M18" s="40"/>
      <c r="N18" s="40"/>
      <c r="O18" s="40"/>
      <c r="P18" s="11">
        <f t="shared" si="3"/>
        <v>0</v>
      </c>
      <c r="Q18" s="11">
        <f t="shared" si="4"/>
        <v>0</v>
      </c>
      <c r="R18" s="35" t="e">
        <f t="shared" si="5"/>
        <v>#DIV/0!</v>
      </c>
      <c r="S18" s="32"/>
      <c r="T18" s="33"/>
    </row>
    <row r="19" spans="2:20" ht="12.75" x14ac:dyDescent="0.2">
      <c r="B19" s="42" t="s">
        <v>297</v>
      </c>
      <c r="C19" s="43"/>
      <c r="D19" s="42">
        <v>48</v>
      </c>
      <c r="E19" s="42">
        <v>40000</v>
      </c>
      <c r="F19" s="42">
        <v>5</v>
      </c>
      <c r="G19" s="44">
        <v>440</v>
      </c>
      <c r="H19" s="38"/>
      <c r="I19" s="46"/>
      <c r="J19" s="37"/>
      <c r="K19" s="11">
        <f t="shared" si="2"/>
        <v>0</v>
      </c>
      <c r="L19" s="39"/>
      <c r="M19" s="40"/>
      <c r="N19" s="40"/>
      <c r="O19" s="40"/>
      <c r="P19" s="11">
        <f t="shared" si="3"/>
        <v>0</v>
      </c>
      <c r="Q19" s="11">
        <f t="shared" si="4"/>
        <v>0</v>
      </c>
      <c r="R19" s="35" t="e">
        <f t="shared" si="5"/>
        <v>#DIV/0!</v>
      </c>
      <c r="S19" s="32"/>
      <c r="T19" s="33"/>
    </row>
    <row r="20" spans="2:20" ht="12.75" x14ac:dyDescent="0.2">
      <c r="B20" s="42" t="s">
        <v>298</v>
      </c>
      <c r="C20" s="43"/>
      <c r="D20" s="42">
        <v>48</v>
      </c>
      <c r="E20" s="42">
        <v>60000</v>
      </c>
      <c r="F20" s="42">
        <v>5</v>
      </c>
      <c r="G20" s="44">
        <v>460</v>
      </c>
      <c r="H20" s="38"/>
      <c r="I20" s="46"/>
      <c r="J20" s="37"/>
      <c r="K20" s="11">
        <f t="shared" si="2"/>
        <v>0</v>
      </c>
      <c r="L20" s="39"/>
      <c r="M20" s="40"/>
      <c r="N20" s="40"/>
      <c r="O20" s="40"/>
      <c r="P20" s="11">
        <f t="shared" si="3"/>
        <v>0</v>
      </c>
      <c r="Q20" s="11">
        <f t="shared" si="4"/>
        <v>0</v>
      </c>
      <c r="R20" s="35" t="e">
        <f t="shared" si="5"/>
        <v>#DIV/0!</v>
      </c>
      <c r="S20" s="32"/>
      <c r="T20" s="33"/>
    </row>
    <row r="21" spans="2:20" ht="12.75" x14ac:dyDescent="0.2">
      <c r="B21" s="42" t="s">
        <v>299</v>
      </c>
      <c r="C21" s="43"/>
      <c r="D21" s="42">
        <v>48</v>
      </c>
      <c r="E21" s="42">
        <v>80000</v>
      </c>
      <c r="F21" s="42">
        <v>5</v>
      </c>
      <c r="G21" s="44">
        <v>480</v>
      </c>
      <c r="H21" s="38"/>
      <c r="I21" s="46"/>
      <c r="J21" s="37"/>
      <c r="K21" s="11">
        <f t="shared" si="2"/>
        <v>0</v>
      </c>
      <c r="L21" s="39"/>
      <c r="M21" s="40"/>
      <c r="N21" s="40"/>
      <c r="O21" s="40"/>
      <c r="P21" s="11">
        <f t="shared" si="3"/>
        <v>0</v>
      </c>
      <c r="Q21" s="11">
        <f t="shared" si="4"/>
        <v>0</v>
      </c>
      <c r="R21" s="35" t="e">
        <f t="shared" si="5"/>
        <v>#DIV/0!</v>
      </c>
      <c r="S21" s="32"/>
      <c r="T21" s="33"/>
    </row>
    <row r="22" spans="2:20" ht="12.75" x14ac:dyDescent="0.2">
      <c r="B22" s="42" t="s">
        <v>300</v>
      </c>
      <c r="C22" s="43"/>
      <c r="D22" s="42">
        <v>48</v>
      </c>
      <c r="E22" s="42">
        <v>100000</v>
      </c>
      <c r="F22" s="42">
        <v>15</v>
      </c>
      <c r="G22" s="44">
        <v>495</v>
      </c>
      <c r="H22" s="38"/>
      <c r="I22" s="46"/>
      <c r="J22" s="37"/>
      <c r="K22" s="11">
        <f t="shared" si="2"/>
        <v>0</v>
      </c>
      <c r="L22" s="39"/>
      <c r="M22" s="40"/>
      <c r="N22" s="40"/>
      <c r="O22" s="40"/>
      <c r="P22" s="11">
        <f t="shared" si="3"/>
        <v>0</v>
      </c>
      <c r="Q22" s="11">
        <f t="shared" si="4"/>
        <v>0</v>
      </c>
      <c r="R22" s="35" t="e">
        <f t="shared" si="5"/>
        <v>#DIV/0!</v>
      </c>
      <c r="S22" s="32"/>
      <c r="T22" s="33"/>
    </row>
    <row r="23" spans="2:20" ht="12.75" x14ac:dyDescent="0.2">
      <c r="B23" s="42" t="s">
        <v>301</v>
      </c>
      <c r="C23" s="43"/>
      <c r="D23" s="42">
        <v>48</v>
      </c>
      <c r="E23" s="42">
        <v>120000</v>
      </c>
      <c r="F23" s="42">
        <v>10</v>
      </c>
      <c r="G23" s="44">
        <v>485</v>
      </c>
      <c r="H23" s="38"/>
      <c r="I23" s="46"/>
      <c r="J23" s="37"/>
      <c r="K23" s="11">
        <f t="shared" si="2"/>
        <v>0</v>
      </c>
      <c r="L23" s="39"/>
      <c r="M23" s="40"/>
      <c r="N23" s="40"/>
      <c r="O23" s="40"/>
      <c r="P23" s="11">
        <f t="shared" si="3"/>
        <v>0</v>
      </c>
      <c r="Q23" s="11">
        <f t="shared" si="4"/>
        <v>0</v>
      </c>
      <c r="R23" s="35" t="e">
        <f t="shared" si="5"/>
        <v>#DIV/0!</v>
      </c>
      <c r="S23" s="32"/>
      <c r="T23" s="33"/>
    </row>
    <row r="24" spans="2:20" ht="12.75" x14ac:dyDescent="0.2">
      <c r="B24" s="42" t="s">
        <v>302</v>
      </c>
      <c r="C24" s="43"/>
      <c r="D24" s="42">
        <v>60</v>
      </c>
      <c r="E24" s="42">
        <v>50000</v>
      </c>
      <c r="F24" s="42">
        <v>5</v>
      </c>
      <c r="G24" s="44">
        <v>370</v>
      </c>
      <c r="H24" s="38"/>
      <c r="I24" s="46"/>
      <c r="J24" s="37"/>
      <c r="K24" s="11">
        <f t="shared" si="2"/>
        <v>0</v>
      </c>
      <c r="L24" s="39"/>
      <c r="M24" s="40"/>
      <c r="N24" s="40"/>
      <c r="O24" s="40"/>
      <c r="P24" s="11">
        <f t="shared" si="3"/>
        <v>0</v>
      </c>
      <c r="Q24" s="11">
        <f t="shared" si="4"/>
        <v>0</v>
      </c>
      <c r="R24" s="35" t="e">
        <f t="shared" si="5"/>
        <v>#DIV/0!</v>
      </c>
      <c r="S24" s="32"/>
      <c r="T24" s="33"/>
    </row>
    <row r="25" spans="2:20" ht="12.75" x14ac:dyDescent="0.2">
      <c r="B25" s="42" t="s">
        <v>303</v>
      </c>
      <c r="C25" s="43"/>
      <c r="D25" s="42">
        <v>60</v>
      </c>
      <c r="E25" s="42">
        <v>75000</v>
      </c>
      <c r="F25" s="42">
        <v>5</v>
      </c>
      <c r="G25" s="44">
        <v>380</v>
      </c>
      <c r="H25" s="38"/>
      <c r="I25" s="46"/>
      <c r="J25" s="37"/>
      <c r="K25" s="11">
        <f t="shared" si="2"/>
        <v>0</v>
      </c>
      <c r="L25" s="39"/>
      <c r="M25" s="40"/>
      <c r="N25" s="40"/>
      <c r="O25" s="40"/>
      <c r="P25" s="11">
        <f t="shared" si="3"/>
        <v>0</v>
      </c>
      <c r="Q25" s="11">
        <f t="shared" si="4"/>
        <v>0</v>
      </c>
      <c r="R25" s="35" t="e">
        <f t="shared" si="5"/>
        <v>#DIV/0!</v>
      </c>
      <c r="S25" s="32"/>
      <c r="T25" s="33"/>
    </row>
    <row r="26" spans="2:20" ht="12.75" x14ac:dyDescent="0.2">
      <c r="B26" s="42" t="s">
        <v>304</v>
      </c>
      <c r="C26" s="43"/>
      <c r="D26" s="42">
        <v>60</v>
      </c>
      <c r="E26" s="42">
        <v>100000</v>
      </c>
      <c r="F26" s="42">
        <v>10</v>
      </c>
      <c r="G26" s="44">
        <v>395</v>
      </c>
      <c r="H26" s="38"/>
      <c r="I26" s="46"/>
      <c r="J26" s="37"/>
      <c r="K26" s="11">
        <f t="shared" si="2"/>
        <v>0</v>
      </c>
      <c r="L26" s="39"/>
      <c r="M26" s="40"/>
      <c r="N26" s="40"/>
      <c r="O26" s="40"/>
      <c r="P26" s="11">
        <f t="shared" si="3"/>
        <v>0</v>
      </c>
      <c r="Q26" s="11">
        <f t="shared" si="4"/>
        <v>0</v>
      </c>
      <c r="R26" s="35" t="e">
        <f t="shared" si="5"/>
        <v>#DIV/0!</v>
      </c>
      <c r="S26" s="32"/>
      <c r="T26" s="33"/>
    </row>
    <row r="27" spans="2:20" ht="12.75" x14ac:dyDescent="0.2">
      <c r="B27" s="42" t="s">
        <v>305</v>
      </c>
      <c r="C27" s="43"/>
      <c r="D27" s="42">
        <v>60</v>
      </c>
      <c r="E27" s="42">
        <v>125000</v>
      </c>
      <c r="F27" s="42">
        <v>5</v>
      </c>
      <c r="G27" s="44">
        <v>450</v>
      </c>
      <c r="H27" s="38"/>
      <c r="I27" s="46"/>
      <c r="J27" s="37"/>
      <c r="K27" s="11">
        <f t="shared" si="2"/>
        <v>0</v>
      </c>
      <c r="L27" s="39"/>
      <c r="M27" s="40"/>
      <c r="N27" s="40"/>
      <c r="O27" s="40"/>
      <c r="P27" s="11">
        <f t="shared" si="3"/>
        <v>0</v>
      </c>
      <c r="Q27" s="11">
        <f t="shared" si="4"/>
        <v>0</v>
      </c>
      <c r="R27" s="35" t="e">
        <f t="shared" si="5"/>
        <v>#DIV/0!</v>
      </c>
      <c r="S27" s="32"/>
      <c r="T27" s="33"/>
    </row>
    <row r="28" spans="2:20" ht="12.75" x14ac:dyDescent="0.2">
      <c r="B28" s="42" t="s">
        <v>306</v>
      </c>
      <c r="C28" s="43"/>
      <c r="D28" s="42">
        <v>36</v>
      </c>
      <c r="E28" s="42">
        <v>60000</v>
      </c>
      <c r="F28" s="42">
        <v>5</v>
      </c>
      <c r="G28" s="44">
        <v>415</v>
      </c>
      <c r="H28" s="38"/>
      <c r="I28" s="46"/>
      <c r="J28" s="37"/>
      <c r="K28" s="11">
        <f t="shared" si="2"/>
        <v>0</v>
      </c>
      <c r="L28" s="39"/>
      <c r="M28" s="40"/>
      <c r="N28" s="40"/>
      <c r="O28" s="40"/>
      <c r="P28" s="11">
        <f t="shared" si="3"/>
        <v>0</v>
      </c>
      <c r="Q28" s="11">
        <f t="shared" si="4"/>
        <v>0</v>
      </c>
      <c r="R28" s="35" t="e">
        <f t="shared" si="5"/>
        <v>#DIV/0!</v>
      </c>
      <c r="S28" s="32"/>
      <c r="T28" s="33"/>
    </row>
    <row r="29" spans="2:20" ht="12.75" x14ac:dyDescent="0.2">
      <c r="B29" s="42" t="s">
        <v>307</v>
      </c>
      <c r="C29" s="43"/>
      <c r="D29" s="42">
        <v>36</v>
      </c>
      <c r="E29" s="42">
        <v>90000</v>
      </c>
      <c r="F29" s="42">
        <v>5</v>
      </c>
      <c r="G29" s="44">
        <v>470</v>
      </c>
      <c r="H29" s="38"/>
      <c r="I29" s="46"/>
      <c r="J29" s="37"/>
      <c r="K29" s="11">
        <f t="shared" si="2"/>
        <v>0</v>
      </c>
      <c r="L29" s="39"/>
      <c r="M29" s="40"/>
      <c r="N29" s="40"/>
      <c r="O29" s="40"/>
      <c r="P29" s="11">
        <f t="shared" si="3"/>
        <v>0</v>
      </c>
      <c r="Q29" s="11">
        <f t="shared" si="4"/>
        <v>0</v>
      </c>
      <c r="R29" s="35" t="e">
        <f t="shared" si="5"/>
        <v>#DIV/0!</v>
      </c>
      <c r="S29" s="32"/>
      <c r="T29" s="33"/>
    </row>
    <row r="30" spans="2:20" ht="12.75" x14ac:dyDescent="0.2">
      <c r="B30" s="42" t="s">
        <v>308</v>
      </c>
      <c r="C30" s="43"/>
      <c r="D30" s="42">
        <v>36</v>
      </c>
      <c r="E30" s="42">
        <v>120000</v>
      </c>
      <c r="F30" s="42">
        <v>5</v>
      </c>
      <c r="G30" s="44">
        <v>540</v>
      </c>
      <c r="H30" s="38"/>
      <c r="I30" s="46"/>
      <c r="J30" s="37"/>
      <c r="K30" s="11">
        <f t="shared" si="2"/>
        <v>0</v>
      </c>
      <c r="L30" s="39"/>
      <c r="M30" s="40"/>
      <c r="N30" s="40"/>
      <c r="O30" s="40"/>
      <c r="P30" s="11">
        <f t="shared" si="3"/>
        <v>0</v>
      </c>
      <c r="Q30" s="11">
        <f t="shared" si="4"/>
        <v>0</v>
      </c>
      <c r="R30" s="35" t="e">
        <f t="shared" si="5"/>
        <v>#DIV/0!</v>
      </c>
      <c r="S30" s="32"/>
      <c r="T30" s="33"/>
    </row>
    <row r="31" spans="2:20" ht="12.75" x14ac:dyDescent="0.2">
      <c r="B31" s="42" t="s">
        <v>309</v>
      </c>
      <c r="C31" s="43"/>
      <c r="D31" s="42">
        <v>48</v>
      </c>
      <c r="E31" s="42">
        <v>40000</v>
      </c>
      <c r="F31" s="42">
        <v>10</v>
      </c>
      <c r="G31" s="44">
        <v>360</v>
      </c>
      <c r="H31" s="38"/>
      <c r="I31" s="46"/>
      <c r="J31" s="37"/>
      <c r="K31" s="11">
        <f t="shared" si="2"/>
        <v>0</v>
      </c>
      <c r="L31" s="39"/>
      <c r="M31" s="40"/>
      <c r="N31" s="40"/>
      <c r="O31" s="40"/>
      <c r="P31" s="11">
        <f t="shared" si="3"/>
        <v>0</v>
      </c>
      <c r="Q31" s="11">
        <f t="shared" si="4"/>
        <v>0</v>
      </c>
      <c r="R31" s="35" t="e">
        <f t="shared" si="5"/>
        <v>#DIV/0!</v>
      </c>
      <c r="S31" s="32"/>
      <c r="T31" s="33"/>
    </row>
    <row r="32" spans="2:20" ht="12.75" x14ac:dyDescent="0.2">
      <c r="B32" s="42" t="s">
        <v>310</v>
      </c>
      <c r="C32" s="43"/>
      <c r="D32" s="42">
        <v>48</v>
      </c>
      <c r="E32" s="42">
        <v>60000</v>
      </c>
      <c r="F32" s="42">
        <v>5</v>
      </c>
      <c r="G32" s="44">
        <v>415</v>
      </c>
      <c r="H32" s="38"/>
      <c r="I32" s="46"/>
      <c r="J32" s="37"/>
      <c r="K32" s="11">
        <f t="shared" si="2"/>
        <v>0</v>
      </c>
      <c r="L32" s="39"/>
      <c r="M32" s="40"/>
      <c r="N32" s="40"/>
      <c r="O32" s="40"/>
      <c r="P32" s="11">
        <f t="shared" si="3"/>
        <v>0</v>
      </c>
      <c r="Q32" s="11">
        <f t="shared" si="4"/>
        <v>0</v>
      </c>
      <c r="R32" s="35" t="e">
        <f t="shared" si="5"/>
        <v>#DIV/0!</v>
      </c>
      <c r="S32" s="32"/>
      <c r="T32" s="33"/>
    </row>
    <row r="33" spans="2:20" ht="12.75" x14ac:dyDescent="0.2">
      <c r="B33" s="42" t="s">
        <v>311</v>
      </c>
      <c r="C33" s="43"/>
      <c r="D33" s="42">
        <v>48</v>
      </c>
      <c r="E33" s="42">
        <v>80000</v>
      </c>
      <c r="F33" s="42">
        <v>5</v>
      </c>
      <c r="G33" s="44">
        <v>425</v>
      </c>
      <c r="H33" s="38"/>
      <c r="I33" s="46"/>
      <c r="J33" s="37"/>
      <c r="K33" s="11">
        <f t="shared" si="2"/>
        <v>0</v>
      </c>
      <c r="L33" s="39"/>
      <c r="M33" s="40"/>
      <c r="N33" s="40"/>
      <c r="O33" s="40"/>
      <c r="P33" s="11">
        <f t="shared" si="3"/>
        <v>0</v>
      </c>
      <c r="Q33" s="11">
        <f t="shared" si="4"/>
        <v>0</v>
      </c>
      <c r="R33" s="35" t="e">
        <f t="shared" si="5"/>
        <v>#DIV/0!</v>
      </c>
      <c r="S33" s="32"/>
      <c r="T33" s="33"/>
    </row>
    <row r="34" spans="2:20" ht="12.75" x14ac:dyDescent="0.2">
      <c r="B34" s="42" t="s">
        <v>312</v>
      </c>
      <c r="C34" s="43"/>
      <c r="D34" s="42">
        <v>48</v>
      </c>
      <c r="E34" s="42">
        <v>100000</v>
      </c>
      <c r="F34" s="42">
        <v>5</v>
      </c>
      <c r="G34" s="44">
        <v>445</v>
      </c>
      <c r="H34" s="38"/>
      <c r="I34" s="46"/>
      <c r="J34" s="37"/>
      <c r="K34" s="11">
        <f t="shared" si="2"/>
        <v>0</v>
      </c>
      <c r="L34" s="39"/>
      <c r="M34" s="40"/>
      <c r="N34" s="40"/>
      <c r="O34" s="40"/>
      <c r="P34" s="11">
        <f t="shared" si="3"/>
        <v>0</v>
      </c>
      <c r="Q34" s="11">
        <f t="shared" si="4"/>
        <v>0</v>
      </c>
      <c r="R34" s="35" t="e">
        <f t="shared" si="5"/>
        <v>#DIV/0!</v>
      </c>
      <c r="S34" s="32"/>
      <c r="T34" s="33"/>
    </row>
    <row r="35" spans="2:20" ht="12.75" x14ac:dyDescent="0.2">
      <c r="B35" s="42" t="s">
        <v>313</v>
      </c>
      <c r="C35" s="43"/>
      <c r="D35" s="42">
        <v>48</v>
      </c>
      <c r="E35" s="42">
        <v>120000</v>
      </c>
      <c r="F35" s="42">
        <v>5</v>
      </c>
      <c r="G35" s="44">
        <v>480</v>
      </c>
      <c r="H35" s="38"/>
      <c r="I35" s="46"/>
      <c r="J35" s="37"/>
      <c r="K35" s="11">
        <f t="shared" si="2"/>
        <v>0</v>
      </c>
      <c r="L35" s="39"/>
      <c r="M35" s="40"/>
      <c r="N35" s="40"/>
      <c r="O35" s="40"/>
      <c r="P35" s="11">
        <f t="shared" si="3"/>
        <v>0</v>
      </c>
      <c r="Q35" s="11">
        <f t="shared" si="4"/>
        <v>0</v>
      </c>
      <c r="R35" s="35" t="e">
        <f t="shared" si="5"/>
        <v>#DIV/0!</v>
      </c>
      <c r="S35" s="32"/>
      <c r="T35" s="33"/>
    </row>
    <row r="36" spans="2:20" ht="12.75" x14ac:dyDescent="0.2">
      <c r="B36" s="42" t="s">
        <v>314</v>
      </c>
      <c r="C36" s="43"/>
      <c r="D36" s="42">
        <v>60</v>
      </c>
      <c r="E36" s="42">
        <v>50000</v>
      </c>
      <c r="F36" s="42">
        <v>5</v>
      </c>
      <c r="G36" s="44">
        <v>380</v>
      </c>
      <c r="H36" s="38"/>
      <c r="I36" s="46"/>
      <c r="J36" s="37"/>
      <c r="K36" s="11">
        <f t="shared" si="2"/>
        <v>0</v>
      </c>
      <c r="L36" s="39"/>
      <c r="M36" s="40"/>
      <c r="N36" s="40"/>
      <c r="O36" s="40"/>
      <c r="P36" s="11">
        <f t="shared" si="3"/>
        <v>0</v>
      </c>
      <c r="Q36" s="11">
        <f t="shared" si="4"/>
        <v>0</v>
      </c>
      <c r="R36" s="35" t="e">
        <f t="shared" si="5"/>
        <v>#DIV/0!</v>
      </c>
      <c r="S36" s="32"/>
      <c r="T36" s="33"/>
    </row>
    <row r="37" spans="2:20" ht="12.75" x14ac:dyDescent="0.2">
      <c r="B37" s="42" t="s">
        <v>315</v>
      </c>
      <c r="C37" s="43"/>
      <c r="D37" s="42">
        <v>60</v>
      </c>
      <c r="E37" s="42">
        <v>75000</v>
      </c>
      <c r="F37" s="42">
        <v>5</v>
      </c>
      <c r="G37" s="44">
        <v>395</v>
      </c>
      <c r="H37" s="38"/>
      <c r="I37" s="46"/>
      <c r="J37" s="37"/>
      <c r="K37" s="11">
        <f t="shared" si="2"/>
        <v>0</v>
      </c>
      <c r="L37" s="39"/>
      <c r="M37" s="40"/>
      <c r="N37" s="40"/>
      <c r="O37" s="40"/>
      <c r="P37" s="11">
        <f t="shared" si="3"/>
        <v>0</v>
      </c>
      <c r="Q37" s="11">
        <f t="shared" si="4"/>
        <v>0</v>
      </c>
      <c r="R37" s="35" t="e">
        <f t="shared" si="5"/>
        <v>#DIV/0!</v>
      </c>
      <c r="S37" s="32"/>
      <c r="T37" s="33"/>
    </row>
    <row r="38" spans="2:20" ht="12.75" x14ac:dyDescent="0.2">
      <c r="B38" s="42" t="s">
        <v>316</v>
      </c>
      <c r="C38" s="43"/>
      <c r="D38" s="42">
        <v>60</v>
      </c>
      <c r="E38" s="42">
        <v>100000</v>
      </c>
      <c r="F38" s="42">
        <v>5</v>
      </c>
      <c r="G38" s="44">
        <v>420</v>
      </c>
      <c r="H38" s="38"/>
      <c r="I38" s="46"/>
      <c r="J38" s="37"/>
      <c r="K38" s="11">
        <f t="shared" si="2"/>
        <v>0</v>
      </c>
      <c r="L38" s="39"/>
      <c r="M38" s="40"/>
      <c r="N38" s="40"/>
      <c r="O38" s="40"/>
      <c r="P38" s="11">
        <f t="shared" si="3"/>
        <v>0</v>
      </c>
      <c r="Q38" s="11">
        <f t="shared" si="4"/>
        <v>0</v>
      </c>
      <c r="R38" s="35" t="e">
        <f t="shared" si="5"/>
        <v>#DIV/0!</v>
      </c>
      <c r="S38" s="32"/>
      <c r="T38" s="33"/>
    </row>
    <row r="39" spans="2:20" ht="12.75" x14ac:dyDescent="0.2">
      <c r="B39" s="42" t="s">
        <v>317</v>
      </c>
      <c r="C39" s="43"/>
      <c r="D39" s="42">
        <v>60</v>
      </c>
      <c r="E39" s="42">
        <v>125000</v>
      </c>
      <c r="F39" s="42">
        <v>5</v>
      </c>
      <c r="G39" s="44">
        <v>475</v>
      </c>
      <c r="H39" s="38"/>
      <c r="I39" s="46"/>
      <c r="J39" s="37"/>
      <c r="K39" s="11">
        <f t="shared" si="2"/>
        <v>0</v>
      </c>
      <c r="L39" s="39"/>
      <c r="M39" s="40"/>
      <c r="N39" s="40"/>
      <c r="O39" s="40"/>
      <c r="P39" s="11">
        <f t="shared" si="3"/>
        <v>0</v>
      </c>
      <c r="Q39" s="11">
        <f t="shared" si="4"/>
        <v>0</v>
      </c>
      <c r="R39" s="35" t="e">
        <f t="shared" si="5"/>
        <v>#DIV/0!</v>
      </c>
      <c r="S39" s="32"/>
      <c r="T39" s="33"/>
    </row>
    <row r="40" spans="2:20" ht="12.75" x14ac:dyDescent="0.2">
      <c r="B40" s="42" t="s">
        <v>318</v>
      </c>
      <c r="C40" s="43"/>
      <c r="D40" s="42">
        <v>36</v>
      </c>
      <c r="E40" s="42">
        <v>60000</v>
      </c>
      <c r="F40" s="42">
        <v>10</v>
      </c>
      <c r="G40" s="44">
        <v>580</v>
      </c>
      <c r="H40" s="38"/>
      <c r="I40" s="46"/>
      <c r="J40" s="37"/>
      <c r="K40" s="11">
        <f t="shared" si="2"/>
        <v>0</v>
      </c>
      <c r="L40" s="39"/>
      <c r="M40" s="40"/>
      <c r="N40" s="40"/>
      <c r="O40" s="40"/>
      <c r="P40" s="11">
        <f t="shared" si="3"/>
        <v>0</v>
      </c>
      <c r="Q40" s="11">
        <f t="shared" si="4"/>
        <v>0</v>
      </c>
      <c r="R40" s="35" t="e">
        <f t="shared" si="5"/>
        <v>#DIV/0!</v>
      </c>
      <c r="S40" s="32"/>
      <c r="T40" s="33"/>
    </row>
    <row r="41" spans="2:20" ht="12.75" x14ac:dyDescent="0.2">
      <c r="B41" s="42" t="s">
        <v>319</v>
      </c>
      <c r="C41" s="43"/>
      <c r="D41" s="42">
        <v>36</v>
      </c>
      <c r="E41" s="42">
        <v>90000</v>
      </c>
      <c r="F41" s="42">
        <v>5</v>
      </c>
      <c r="G41" s="44">
        <v>635</v>
      </c>
      <c r="H41" s="38"/>
      <c r="I41" s="46"/>
      <c r="J41" s="37"/>
      <c r="K41" s="11">
        <f t="shared" si="2"/>
        <v>0</v>
      </c>
      <c r="L41" s="39"/>
      <c r="M41" s="40"/>
      <c r="N41" s="40"/>
      <c r="O41" s="40"/>
      <c r="P41" s="11">
        <f t="shared" si="3"/>
        <v>0</v>
      </c>
      <c r="Q41" s="11">
        <f t="shared" si="4"/>
        <v>0</v>
      </c>
      <c r="R41" s="35" t="e">
        <f t="shared" si="5"/>
        <v>#DIV/0!</v>
      </c>
      <c r="S41" s="32"/>
      <c r="T41" s="33"/>
    </row>
    <row r="42" spans="2:20" ht="12.75" x14ac:dyDescent="0.2">
      <c r="B42" s="42" t="s">
        <v>320</v>
      </c>
      <c r="C42" s="43"/>
      <c r="D42" s="42">
        <v>36</v>
      </c>
      <c r="E42" s="42">
        <v>120000</v>
      </c>
      <c r="F42" s="42">
        <v>10</v>
      </c>
      <c r="G42" s="44">
        <v>660</v>
      </c>
      <c r="H42" s="38"/>
      <c r="I42" s="46"/>
      <c r="J42" s="37"/>
      <c r="K42" s="11">
        <f t="shared" si="2"/>
        <v>0</v>
      </c>
      <c r="L42" s="39"/>
      <c r="M42" s="40"/>
      <c r="N42" s="40"/>
      <c r="O42" s="40"/>
      <c r="P42" s="11">
        <f t="shared" si="3"/>
        <v>0</v>
      </c>
      <c r="Q42" s="11">
        <f t="shared" si="4"/>
        <v>0</v>
      </c>
      <c r="R42" s="35" t="e">
        <f t="shared" si="5"/>
        <v>#DIV/0!</v>
      </c>
      <c r="S42" s="32"/>
      <c r="T42" s="33"/>
    </row>
    <row r="43" spans="2:20" ht="12.75" x14ac:dyDescent="0.2">
      <c r="B43" s="42" t="s">
        <v>321</v>
      </c>
      <c r="C43" s="43"/>
      <c r="D43" s="42">
        <v>48</v>
      </c>
      <c r="E43" s="42">
        <v>40000</v>
      </c>
      <c r="F43" s="42">
        <v>10</v>
      </c>
      <c r="G43" s="44">
        <v>435</v>
      </c>
      <c r="H43" s="38"/>
      <c r="I43" s="46"/>
      <c r="J43" s="37"/>
      <c r="K43" s="11">
        <f t="shared" si="2"/>
        <v>0</v>
      </c>
      <c r="L43" s="39"/>
      <c r="M43" s="40"/>
      <c r="N43" s="40"/>
      <c r="O43" s="40"/>
      <c r="P43" s="11">
        <f t="shared" si="3"/>
        <v>0</v>
      </c>
      <c r="Q43" s="11">
        <f t="shared" si="4"/>
        <v>0</v>
      </c>
      <c r="R43" s="35" t="e">
        <f t="shared" si="5"/>
        <v>#DIV/0!</v>
      </c>
      <c r="S43" s="32"/>
      <c r="T43" s="33"/>
    </row>
    <row r="44" spans="2:20" ht="12.75" x14ac:dyDescent="0.2">
      <c r="B44" s="42" t="s">
        <v>322</v>
      </c>
      <c r="C44" s="43"/>
      <c r="D44" s="42">
        <v>48</v>
      </c>
      <c r="E44" s="42">
        <v>60000</v>
      </c>
      <c r="F44" s="42">
        <v>10</v>
      </c>
      <c r="G44" s="44">
        <v>500</v>
      </c>
      <c r="H44" s="38"/>
      <c r="I44" s="46"/>
      <c r="J44" s="37"/>
      <c r="K44" s="11">
        <f t="shared" si="2"/>
        <v>0</v>
      </c>
      <c r="L44" s="39"/>
      <c r="M44" s="40"/>
      <c r="N44" s="40"/>
      <c r="O44" s="40"/>
      <c r="P44" s="11">
        <f t="shared" si="3"/>
        <v>0</v>
      </c>
      <c r="Q44" s="11">
        <f t="shared" si="4"/>
        <v>0</v>
      </c>
      <c r="R44" s="35" t="e">
        <f t="shared" si="5"/>
        <v>#DIV/0!</v>
      </c>
      <c r="S44" s="32"/>
      <c r="T44" s="33"/>
    </row>
    <row r="45" spans="2:20" ht="12.75" x14ac:dyDescent="0.2">
      <c r="B45" s="42" t="s">
        <v>323</v>
      </c>
      <c r="C45" s="43"/>
      <c r="D45" s="42">
        <v>48</v>
      </c>
      <c r="E45" s="42">
        <v>80000</v>
      </c>
      <c r="F45" s="42">
        <v>15</v>
      </c>
      <c r="G45" s="44">
        <v>510</v>
      </c>
      <c r="H45" s="38"/>
      <c r="I45" s="46"/>
      <c r="J45" s="37"/>
      <c r="K45" s="11">
        <f t="shared" si="2"/>
        <v>0</v>
      </c>
      <c r="L45" s="39"/>
      <c r="M45" s="40"/>
      <c r="N45" s="40"/>
      <c r="O45" s="40"/>
      <c r="P45" s="11">
        <f t="shared" si="3"/>
        <v>0</v>
      </c>
      <c r="Q45" s="11">
        <f t="shared" si="4"/>
        <v>0</v>
      </c>
      <c r="R45" s="35" t="e">
        <f t="shared" si="5"/>
        <v>#DIV/0!</v>
      </c>
      <c r="S45" s="32"/>
      <c r="T45" s="33"/>
    </row>
    <row r="46" spans="2:20" ht="12.75" x14ac:dyDescent="0.2">
      <c r="B46" s="42" t="s">
        <v>324</v>
      </c>
      <c r="C46" s="43"/>
      <c r="D46" s="42">
        <v>48</v>
      </c>
      <c r="E46" s="42">
        <v>100000</v>
      </c>
      <c r="F46" s="42">
        <v>10</v>
      </c>
      <c r="G46" s="44">
        <v>530</v>
      </c>
      <c r="H46" s="38"/>
      <c r="I46" s="46"/>
      <c r="J46" s="37"/>
      <c r="K46" s="11">
        <f t="shared" si="2"/>
        <v>0</v>
      </c>
      <c r="L46" s="39"/>
      <c r="M46" s="40"/>
      <c r="N46" s="40"/>
      <c r="O46" s="40"/>
      <c r="P46" s="11">
        <f t="shared" si="3"/>
        <v>0</v>
      </c>
      <c r="Q46" s="11">
        <f t="shared" si="4"/>
        <v>0</v>
      </c>
      <c r="R46" s="35" t="e">
        <f t="shared" si="5"/>
        <v>#DIV/0!</v>
      </c>
      <c r="S46" s="32"/>
      <c r="T46" s="33"/>
    </row>
    <row r="47" spans="2:20" ht="12.75" x14ac:dyDescent="0.2">
      <c r="B47" s="42" t="s">
        <v>325</v>
      </c>
      <c r="C47" s="43"/>
      <c r="D47" s="42">
        <v>48</v>
      </c>
      <c r="E47" s="42">
        <v>120000</v>
      </c>
      <c r="F47" s="42">
        <v>10</v>
      </c>
      <c r="G47" s="44">
        <v>575</v>
      </c>
      <c r="H47" s="38"/>
      <c r="I47" s="46"/>
      <c r="J47" s="37"/>
      <c r="K47" s="11">
        <f t="shared" si="2"/>
        <v>0</v>
      </c>
      <c r="L47" s="39"/>
      <c r="M47" s="40"/>
      <c r="N47" s="40"/>
      <c r="O47" s="40"/>
      <c r="P47" s="11">
        <f t="shared" si="3"/>
        <v>0</v>
      </c>
      <c r="Q47" s="11">
        <f t="shared" si="4"/>
        <v>0</v>
      </c>
      <c r="R47" s="35" t="e">
        <f t="shared" si="5"/>
        <v>#DIV/0!</v>
      </c>
      <c r="S47" s="32"/>
      <c r="T47" s="33"/>
    </row>
    <row r="48" spans="2:20" ht="12.75" x14ac:dyDescent="0.2">
      <c r="B48" s="42" t="s">
        <v>326</v>
      </c>
      <c r="C48" s="43"/>
      <c r="D48" s="42">
        <v>60</v>
      </c>
      <c r="E48" s="42">
        <v>50000</v>
      </c>
      <c r="F48" s="42">
        <v>5</v>
      </c>
      <c r="G48" s="44">
        <v>455</v>
      </c>
      <c r="H48" s="38"/>
      <c r="I48" s="46"/>
      <c r="J48" s="37"/>
      <c r="K48" s="11">
        <f t="shared" si="2"/>
        <v>0</v>
      </c>
      <c r="L48" s="39"/>
      <c r="M48" s="40"/>
      <c r="N48" s="40"/>
      <c r="O48" s="40"/>
      <c r="P48" s="11">
        <f t="shared" si="3"/>
        <v>0</v>
      </c>
      <c r="Q48" s="11">
        <f t="shared" si="4"/>
        <v>0</v>
      </c>
      <c r="R48" s="35" t="e">
        <f t="shared" si="5"/>
        <v>#DIV/0!</v>
      </c>
      <c r="S48" s="32"/>
      <c r="T48" s="33"/>
    </row>
    <row r="49" spans="2:20" ht="12.75" x14ac:dyDescent="0.2">
      <c r="B49" s="42" t="s">
        <v>327</v>
      </c>
      <c r="C49" s="43"/>
      <c r="D49" s="42">
        <v>60</v>
      </c>
      <c r="E49" s="42">
        <v>75000</v>
      </c>
      <c r="F49" s="42">
        <v>10</v>
      </c>
      <c r="G49" s="44">
        <v>465</v>
      </c>
      <c r="H49" s="38"/>
      <c r="I49" s="46"/>
      <c r="J49" s="37"/>
      <c r="K49" s="11">
        <f t="shared" si="2"/>
        <v>0</v>
      </c>
      <c r="L49" s="39"/>
      <c r="M49" s="40"/>
      <c r="N49" s="40"/>
      <c r="O49" s="40"/>
      <c r="P49" s="11">
        <f t="shared" si="3"/>
        <v>0</v>
      </c>
      <c r="Q49" s="11">
        <f t="shared" si="4"/>
        <v>0</v>
      </c>
      <c r="R49" s="35" t="e">
        <f t="shared" si="5"/>
        <v>#DIV/0!</v>
      </c>
      <c r="S49" s="32"/>
      <c r="T49" s="33"/>
    </row>
    <row r="50" spans="2:20" ht="12.75" x14ac:dyDescent="0.2">
      <c r="B50" s="42" t="s">
        <v>328</v>
      </c>
      <c r="C50" s="43"/>
      <c r="D50" s="42">
        <v>60</v>
      </c>
      <c r="E50" s="42">
        <v>100000</v>
      </c>
      <c r="F50" s="42">
        <v>20</v>
      </c>
      <c r="G50" s="44">
        <v>485</v>
      </c>
      <c r="H50" s="38"/>
      <c r="I50" s="46"/>
      <c r="J50" s="37"/>
      <c r="K50" s="11">
        <f t="shared" si="2"/>
        <v>0</v>
      </c>
      <c r="L50" s="39"/>
      <c r="M50" s="40"/>
      <c r="N50" s="40"/>
      <c r="O50" s="40"/>
      <c r="P50" s="11">
        <f t="shared" si="3"/>
        <v>0</v>
      </c>
      <c r="Q50" s="11">
        <f t="shared" si="4"/>
        <v>0</v>
      </c>
      <c r="R50" s="35" t="e">
        <f t="shared" si="5"/>
        <v>#DIV/0!</v>
      </c>
      <c r="S50" s="32"/>
      <c r="T50" s="33"/>
    </row>
    <row r="51" spans="2:20" ht="12.75" x14ac:dyDescent="0.2">
      <c r="B51" s="42" t="s">
        <v>329</v>
      </c>
      <c r="C51" s="43"/>
      <c r="D51" s="42">
        <v>60</v>
      </c>
      <c r="E51" s="42">
        <v>125000</v>
      </c>
      <c r="F51" s="42">
        <v>25</v>
      </c>
      <c r="G51" s="44">
        <v>500</v>
      </c>
      <c r="H51" s="38"/>
      <c r="I51" s="46"/>
      <c r="J51" s="37"/>
      <c r="K51" s="11">
        <f t="shared" si="2"/>
        <v>0</v>
      </c>
      <c r="L51" s="39"/>
      <c r="M51" s="40"/>
      <c r="N51" s="40"/>
      <c r="O51" s="40"/>
      <c r="P51" s="11">
        <f t="shared" si="3"/>
        <v>0</v>
      </c>
      <c r="Q51" s="11">
        <f t="shared" si="4"/>
        <v>0</v>
      </c>
      <c r="R51" s="35" t="e">
        <f t="shared" si="5"/>
        <v>#DIV/0!</v>
      </c>
      <c r="S51" s="32"/>
      <c r="T51" s="33"/>
    </row>
    <row r="52" spans="2:20" ht="12.75" x14ac:dyDescent="0.2">
      <c r="B52" s="42" t="s">
        <v>330</v>
      </c>
      <c r="C52" s="43"/>
      <c r="D52" s="42">
        <v>36</v>
      </c>
      <c r="E52" s="42">
        <v>60000</v>
      </c>
      <c r="F52" s="42">
        <v>10</v>
      </c>
      <c r="G52" s="44">
        <v>395</v>
      </c>
      <c r="H52" s="38"/>
      <c r="I52" s="46"/>
      <c r="J52" s="37"/>
      <c r="K52" s="11">
        <f t="shared" si="2"/>
        <v>0</v>
      </c>
      <c r="L52" s="39"/>
      <c r="M52" s="40"/>
      <c r="N52" s="40"/>
      <c r="O52" s="40"/>
      <c r="P52" s="11">
        <f t="shared" si="3"/>
        <v>0</v>
      </c>
      <c r="Q52" s="11">
        <f t="shared" si="4"/>
        <v>0</v>
      </c>
      <c r="R52" s="35" t="e">
        <f t="shared" si="5"/>
        <v>#DIV/0!</v>
      </c>
      <c r="S52" s="32"/>
      <c r="T52" s="33"/>
    </row>
    <row r="53" spans="2:20" ht="12.75" x14ac:dyDescent="0.2">
      <c r="B53" s="42" t="s">
        <v>331</v>
      </c>
      <c r="C53" s="43"/>
      <c r="D53" s="42">
        <v>36</v>
      </c>
      <c r="E53" s="42">
        <v>90000</v>
      </c>
      <c r="F53" s="42">
        <v>5</v>
      </c>
      <c r="G53" s="44">
        <v>425</v>
      </c>
      <c r="H53" s="38"/>
      <c r="I53" s="46"/>
      <c r="J53" s="37"/>
      <c r="K53" s="11">
        <f t="shared" si="2"/>
        <v>0</v>
      </c>
      <c r="L53" s="39"/>
      <c r="M53" s="40"/>
      <c r="N53" s="40"/>
      <c r="O53" s="40"/>
      <c r="P53" s="11">
        <f t="shared" si="3"/>
        <v>0</v>
      </c>
      <c r="Q53" s="11">
        <f t="shared" si="4"/>
        <v>0</v>
      </c>
      <c r="R53" s="35" t="e">
        <f t="shared" si="5"/>
        <v>#DIV/0!</v>
      </c>
      <c r="S53" s="32"/>
      <c r="T53" s="33"/>
    </row>
    <row r="54" spans="2:20" ht="12.75" x14ac:dyDescent="0.2">
      <c r="B54" s="42" t="s">
        <v>332</v>
      </c>
      <c r="C54" s="43"/>
      <c r="D54" s="42">
        <v>36</v>
      </c>
      <c r="E54" s="42">
        <v>120000</v>
      </c>
      <c r="F54" s="42">
        <v>5</v>
      </c>
      <c r="G54" s="44">
        <v>510</v>
      </c>
      <c r="H54" s="38"/>
      <c r="I54" s="46"/>
      <c r="J54" s="37"/>
      <c r="K54" s="11">
        <f t="shared" si="2"/>
        <v>0</v>
      </c>
      <c r="L54" s="39"/>
      <c r="M54" s="40"/>
      <c r="N54" s="40"/>
      <c r="O54" s="40"/>
      <c r="P54" s="11">
        <f t="shared" si="3"/>
        <v>0</v>
      </c>
      <c r="Q54" s="11">
        <f t="shared" si="4"/>
        <v>0</v>
      </c>
      <c r="R54" s="35" t="e">
        <f t="shared" si="5"/>
        <v>#DIV/0!</v>
      </c>
      <c r="S54" s="32"/>
      <c r="T54" s="33"/>
    </row>
    <row r="55" spans="2:20" ht="12.75" x14ac:dyDescent="0.2">
      <c r="B55" s="42" t="s">
        <v>333</v>
      </c>
      <c r="C55" s="43"/>
      <c r="D55" s="42">
        <v>48</v>
      </c>
      <c r="E55" s="42">
        <v>40000</v>
      </c>
      <c r="F55" s="42">
        <v>5</v>
      </c>
      <c r="G55" s="44">
        <v>355</v>
      </c>
      <c r="H55" s="38"/>
      <c r="I55" s="46"/>
      <c r="J55" s="37"/>
      <c r="K55" s="11">
        <f t="shared" si="2"/>
        <v>0</v>
      </c>
      <c r="L55" s="39"/>
      <c r="M55" s="40"/>
      <c r="N55" s="40"/>
      <c r="O55" s="40"/>
      <c r="P55" s="11">
        <f t="shared" si="3"/>
        <v>0</v>
      </c>
      <c r="Q55" s="11">
        <f t="shared" si="4"/>
        <v>0</v>
      </c>
      <c r="R55" s="35" t="e">
        <f t="shared" si="5"/>
        <v>#DIV/0!</v>
      </c>
      <c r="S55" s="32"/>
      <c r="T55" s="33"/>
    </row>
    <row r="56" spans="2:20" ht="12.75" x14ac:dyDescent="0.2">
      <c r="B56" s="42" t="s">
        <v>334</v>
      </c>
      <c r="C56" s="43"/>
      <c r="D56" s="42">
        <v>48</v>
      </c>
      <c r="E56" s="42">
        <v>60000</v>
      </c>
      <c r="F56" s="42">
        <v>5</v>
      </c>
      <c r="G56" s="44">
        <v>385</v>
      </c>
      <c r="H56" s="38"/>
      <c r="I56" s="46"/>
      <c r="J56" s="37"/>
      <c r="K56" s="11">
        <f t="shared" si="2"/>
        <v>0</v>
      </c>
      <c r="L56" s="39"/>
      <c r="M56" s="40"/>
      <c r="N56" s="40"/>
      <c r="O56" s="40"/>
      <c r="P56" s="11">
        <f t="shared" si="3"/>
        <v>0</v>
      </c>
      <c r="Q56" s="11">
        <f t="shared" si="4"/>
        <v>0</v>
      </c>
      <c r="R56" s="35" t="e">
        <f t="shared" si="5"/>
        <v>#DIV/0!</v>
      </c>
      <c r="S56" s="32"/>
      <c r="T56" s="33"/>
    </row>
    <row r="57" spans="2:20" ht="12.75" x14ac:dyDescent="0.2">
      <c r="B57" s="42" t="s">
        <v>335</v>
      </c>
      <c r="C57" s="43"/>
      <c r="D57" s="42">
        <v>48</v>
      </c>
      <c r="E57" s="42">
        <v>80000</v>
      </c>
      <c r="F57" s="42">
        <v>10</v>
      </c>
      <c r="G57" s="44">
        <v>405</v>
      </c>
      <c r="H57" s="38"/>
      <c r="I57" s="46"/>
      <c r="J57" s="37"/>
      <c r="K57" s="11">
        <f t="shared" si="2"/>
        <v>0</v>
      </c>
      <c r="L57" s="39"/>
      <c r="M57" s="40"/>
      <c r="N57" s="40"/>
      <c r="O57" s="40"/>
      <c r="P57" s="11">
        <f t="shared" si="3"/>
        <v>0</v>
      </c>
      <c r="Q57" s="11">
        <f t="shared" si="4"/>
        <v>0</v>
      </c>
      <c r="R57" s="35" t="e">
        <f t="shared" si="5"/>
        <v>#DIV/0!</v>
      </c>
      <c r="S57" s="32"/>
      <c r="T57" s="33"/>
    </row>
    <row r="58" spans="2:20" ht="12.75" x14ac:dyDescent="0.2">
      <c r="B58" s="42" t="s">
        <v>336</v>
      </c>
      <c r="C58" s="43"/>
      <c r="D58" s="42">
        <v>48</v>
      </c>
      <c r="E58" s="42">
        <v>100000</v>
      </c>
      <c r="F58" s="42">
        <v>5</v>
      </c>
      <c r="G58" s="44">
        <v>425</v>
      </c>
      <c r="H58" s="38"/>
      <c r="I58" s="46"/>
      <c r="J58" s="37"/>
      <c r="K58" s="11">
        <f t="shared" si="2"/>
        <v>0</v>
      </c>
      <c r="L58" s="39"/>
      <c r="M58" s="40"/>
      <c r="N58" s="40"/>
      <c r="O58" s="40"/>
      <c r="P58" s="11">
        <f t="shared" si="3"/>
        <v>0</v>
      </c>
      <c r="Q58" s="11">
        <f t="shared" si="4"/>
        <v>0</v>
      </c>
      <c r="R58" s="35" t="e">
        <f t="shared" si="5"/>
        <v>#DIV/0!</v>
      </c>
      <c r="S58" s="32"/>
      <c r="T58" s="33"/>
    </row>
    <row r="59" spans="2:20" ht="12.75" x14ac:dyDescent="0.2">
      <c r="B59" s="42" t="s">
        <v>337</v>
      </c>
      <c r="C59" s="43"/>
      <c r="D59" s="42">
        <v>48</v>
      </c>
      <c r="E59" s="42">
        <v>120000</v>
      </c>
      <c r="F59" s="42">
        <v>10</v>
      </c>
      <c r="G59" s="44">
        <v>450</v>
      </c>
      <c r="H59" s="38"/>
      <c r="I59" s="46"/>
      <c r="J59" s="37"/>
      <c r="K59" s="11">
        <f t="shared" si="2"/>
        <v>0</v>
      </c>
      <c r="L59" s="39"/>
      <c r="M59" s="40"/>
      <c r="N59" s="40"/>
      <c r="O59" s="40"/>
      <c r="P59" s="11">
        <f t="shared" si="3"/>
        <v>0</v>
      </c>
      <c r="Q59" s="11">
        <f t="shared" si="4"/>
        <v>0</v>
      </c>
      <c r="R59" s="35" t="e">
        <f t="shared" si="5"/>
        <v>#DIV/0!</v>
      </c>
      <c r="S59" s="32"/>
      <c r="T59" s="33"/>
    </row>
    <row r="60" spans="2:20" ht="12.75" x14ac:dyDescent="0.2">
      <c r="B60" s="42" t="s">
        <v>338</v>
      </c>
      <c r="C60" s="43"/>
      <c r="D60" s="42">
        <v>60</v>
      </c>
      <c r="E60" s="42">
        <v>50000</v>
      </c>
      <c r="F60" s="42">
        <v>5</v>
      </c>
      <c r="G60" s="44">
        <v>355</v>
      </c>
      <c r="H60" s="38"/>
      <c r="I60" s="46"/>
      <c r="J60" s="37"/>
      <c r="K60" s="11">
        <f t="shared" si="2"/>
        <v>0</v>
      </c>
      <c r="L60" s="39"/>
      <c r="M60" s="40"/>
      <c r="N60" s="40"/>
      <c r="O60" s="40"/>
      <c r="P60" s="11">
        <f t="shared" si="3"/>
        <v>0</v>
      </c>
      <c r="Q60" s="11">
        <f t="shared" si="4"/>
        <v>0</v>
      </c>
      <c r="R60" s="35" t="e">
        <f t="shared" si="5"/>
        <v>#DIV/0!</v>
      </c>
      <c r="S60" s="32"/>
      <c r="T60" s="33"/>
    </row>
    <row r="61" spans="2:20" ht="12.75" x14ac:dyDescent="0.2">
      <c r="B61" s="42" t="s">
        <v>339</v>
      </c>
      <c r="C61" s="43"/>
      <c r="D61" s="42">
        <v>60</v>
      </c>
      <c r="E61" s="42">
        <v>75000</v>
      </c>
      <c r="F61" s="42">
        <v>5</v>
      </c>
      <c r="G61" s="44">
        <v>375</v>
      </c>
      <c r="H61" s="38"/>
      <c r="I61" s="46"/>
      <c r="J61" s="37"/>
      <c r="K61" s="11">
        <f t="shared" si="2"/>
        <v>0</v>
      </c>
      <c r="L61" s="39"/>
      <c r="M61" s="40"/>
      <c r="N61" s="40"/>
      <c r="O61" s="40"/>
      <c r="P61" s="11">
        <f t="shared" si="3"/>
        <v>0</v>
      </c>
      <c r="Q61" s="11">
        <f t="shared" si="4"/>
        <v>0</v>
      </c>
      <c r="R61" s="35" t="e">
        <f t="shared" si="5"/>
        <v>#DIV/0!</v>
      </c>
      <c r="S61" s="32"/>
      <c r="T61" s="33"/>
    </row>
    <row r="62" spans="2:20" ht="12.75" x14ac:dyDescent="0.2">
      <c r="B62" s="42" t="s">
        <v>340</v>
      </c>
      <c r="C62" s="43"/>
      <c r="D62" s="42">
        <v>60</v>
      </c>
      <c r="E62" s="42">
        <v>100000</v>
      </c>
      <c r="F62" s="42">
        <v>5</v>
      </c>
      <c r="G62" s="44">
        <v>385</v>
      </c>
      <c r="H62" s="38"/>
      <c r="I62" s="46"/>
      <c r="J62" s="37"/>
      <c r="K62" s="11">
        <f t="shared" si="2"/>
        <v>0</v>
      </c>
      <c r="L62" s="39"/>
      <c r="M62" s="40"/>
      <c r="N62" s="40"/>
      <c r="O62" s="40"/>
      <c r="P62" s="11">
        <f t="shared" si="3"/>
        <v>0</v>
      </c>
      <c r="Q62" s="11">
        <f t="shared" si="4"/>
        <v>0</v>
      </c>
      <c r="R62" s="35" t="e">
        <f t="shared" si="5"/>
        <v>#DIV/0!</v>
      </c>
      <c r="S62" s="32"/>
      <c r="T62" s="33"/>
    </row>
    <row r="63" spans="2:20" ht="12.75" x14ac:dyDescent="0.2">
      <c r="B63" s="42" t="s">
        <v>341</v>
      </c>
      <c r="C63" s="43"/>
      <c r="D63" s="42">
        <v>60</v>
      </c>
      <c r="E63" s="42">
        <v>125000</v>
      </c>
      <c r="F63" s="42">
        <v>10</v>
      </c>
      <c r="G63" s="44">
        <v>415</v>
      </c>
      <c r="H63" s="38"/>
      <c r="I63" s="46"/>
      <c r="J63" s="37"/>
      <c r="K63" s="11">
        <f t="shared" si="2"/>
        <v>0</v>
      </c>
      <c r="L63" s="39"/>
      <c r="M63" s="40"/>
      <c r="N63" s="40"/>
      <c r="O63" s="40"/>
      <c r="P63" s="11">
        <f t="shared" si="3"/>
        <v>0</v>
      </c>
      <c r="Q63" s="11">
        <f t="shared" si="4"/>
        <v>0</v>
      </c>
      <c r="R63" s="35" t="e">
        <f t="shared" si="5"/>
        <v>#DIV/0!</v>
      </c>
      <c r="S63" s="32"/>
      <c r="T63" s="33"/>
    </row>
    <row r="64" spans="2:20" ht="12.75" x14ac:dyDescent="0.2">
      <c r="B64" s="42" t="s">
        <v>342</v>
      </c>
      <c r="C64" s="43"/>
      <c r="D64" s="42">
        <v>36</v>
      </c>
      <c r="E64" s="42">
        <v>60000</v>
      </c>
      <c r="F64" s="42">
        <v>10</v>
      </c>
      <c r="G64" s="44">
        <v>525</v>
      </c>
      <c r="H64" s="38"/>
      <c r="I64" s="46"/>
      <c r="J64" s="37"/>
      <c r="K64" s="11">
        <f t="shared" si="2"/>
        <v>0</v>
      </c>
      <c r="L64" s="39"/>
      <c r="M64" s="40"/>
      <c r="N64" s="40"/>
      <c r="O64" s="40"/>
      <c r="P64" s="11">
        <f t="shared" si="3"/>
        <v>0</v>
      </c>
      <c r="Q64" s="11">
        <f t="shared" si="4"/>
        <v>0</v>
      </c>
      <c r="R64" s="35" t="e">
        <f t="shared" si="5"/>
        <v>#DIV/0!</v>
      </c>
      <c r="S64" s="32"/>
      <c r="T64" s="33"/>
    </row>
    <row r="65" spans="2:20" ht="12.75" x14ac:dyDescent="0.2">
      <c r="B65" s="42" t="s">
        <v>343</v>
      </c>
      <c r="C65" s="43"/>
      <c r="D65" s="42">
        <v>36</v>
      </c>
      <c r="E65" s="42">
        <v>90000</v>
      </c>
      <c r="F65" s="42">
        <v>10</v>
      </c>
      <c r="G65" s="44">
        <v>545</v>
      </c>
      <c r="H65" s="38"/>
      <c r="I65" s="46"/>
      <c r="J65" s="37"/>
      <c r="K65" s="11">
        <f t="shared" si="2"/>
        <v>0</v>
      </c>
      <c r="L65" s="39"/>
      <c r="M65" s="40"/>
      <c r="N65" s="40"/>
      <c r="O65" s="40"/>
      <c r="P65" s="11">
        <f t="shared" si="3"/>
        <v>0</v>
      </c>
      <c r="Q65" s="11">
        <f t="shared" si="4"/>
        <v>0</v>
      </c>
      <c r="R65" s="35" t="e">
        <f t="shared" si="5"/>
        <v>#DIV/0!</v>
      </c>
      <c r="S65" s="32"/>
      <c r="T65" s="33"/>
    </row>
    <row r="66" spans="2:20" ht="12.75" x14ac:dyDescent="0.2">
      <c r="B66" s="42" t="s">
        <v>344</v>
      </c>
      <c r="C66" s="43"/>
      <c r="D66" s="42">
        <v>36</v>
      </c>
      <c r="E66" s="42">
        <v>120000</v>
      </c>
      <c r="F66" s="42">
        <v>10</v>
      </c>
      <c r="G66" s="44">
        <v>655</v>
      </c>
      <c r="H66" s="38"/>
      <c r="I66" s="46"/>
      <c r="J66" s="37"/>
      <c r="K66" s="11">
        <f t="shared" si="2"/>
        <v>0</v>
      </c>
      <c r="L66" s="39"/>
      <c r="M66" s="40"/>
      <c r="N66" s="40"/>
      <c r="O66" s="40"/>
      <c r="P66" s="11">
        <f t="shared" si="3"/>
        <v>0</v>
      </c>
      <c r="Q66" s="11">
        <f t="shared" si="4"/>
        <v>0</v>
      </c>
      <c r="R66" s="35" t="e">
        <f t="shared" si="5"/>
        <v>#DIV/0!</v>
      </c>
      <c r="S66" s="32"/>
      <c r="T66" s="33"/>
    </row>
    <row r="67" spans="2:20" ht="12.75" x14ac:dyDescent="0.2">
      <c r="B67" s="42" t="s">
        <v>345</v>
      </c>
      <c r="C67" s="43"/>
      <c r="D67" s="42">
        <v>48</v>
      </c>
      <c r="E67" s="42">
        <v>40000</v>
      </c>
      <c r="F67" s="42">
        <v>5</v>
      </c>
      <c r="G67" s="44">
        <v>455</v>
      </c>
      <c r="H67" s="38"/>
      <c r="I67" s="46"/>
      <c r="J67" s="37"/>
      <c r="K67" s="11">
        <f t="shared" si="2"/>
        <v>0</v>
      </c>
      <c r="L67" s="39"/>
      <c r="M67" s="40"/>
      <c r="N67" s="40"/>
      <c r="O67" s="40"/>
      <c r="P67" s="11">
        <f t="shared" si="3"/>
        <v>0</v>
      </c>
      <c r="Q67" s="11">
        <f t="shared" si="4"/>
        <v>0</v>
      </c>
      <c r="R67" s="35" t="e">
        <f t="shared" si="5"/>
        <v>#DIV/0!</v>
      </c>
      <c r="S67" s="32"/>
      <c r="T67" s="33"/>
    </row>
    <row r="68" spans="2:20" ht="12.75" x14ac:dyDescent="0.2">
      <c r="B68" s="42" t="s">
        <v>346</v>
      </c>
      <c r="C68" s="43"/>
      <c r="D68" s="42">
        <v>48</v>
      </c>
      <c r="E68" s="42">
        <v>60000</v>
      </c>
      <c r="F68" s="42">
        <v>5</v>
      </c>
      <c r="G68" s="44">
        <v>495</v>
      </c>
      <c r="H68" s="38"/>
      <c r="I68" s="46"/>
      <c r="J68" s="37"/>
      <c r="K68" s="11">
        <f t="shared" si="2"/>
        <v>0</v>
      </c>
      <c r="L68" s="39"/>
      <c r="M68" s="40"/>
      <c r="N68" s="40"/>
      <c r="O68" s="40"/>
      <c r="P68" s="11">
        <f t="shared" si="3"/>
        <v>0</v>
      </c>
      <c r="Q68" s="11">
        <f t="shared" si="4"/>
        <v>0</v>
      </c>
      <c r="R68" s="35" t="e">
        <f t="shared" si="5"/>
        <v>#DIV/0!</v>
      </c>
      <c r="S68" s="32"/>
      <c r="T68" s="33"/>
    </row>
    <row r="69" spans="2:20" ht="12.75" x14ac:dyDescent="0.2">
      <c r="B69" s="42" t="s">
        <v>347</v>
      </c>
      <c r="C69" s="43"/>
      <c r="D69" s="42">
        <v>48</v>
      </c>
      <c r="E69" s="42">
        <v>80000</v>
      </c>
      <c r="F69" s="42">
        <v>10</v>
      </c>
      <c r="G69" s="44">
        <v>515</v>
      </c>
      <c r="H69" s="38"/>
      <c r="I69" s="46"/>
      <c r="J69" s="37"/>
      <c r="K69" s="11">
        <f t="shared" ref="K69:K123" si="6">+(I69-J69)</f>
        <v>0</v>
      </c>
      <c r="L69" s="39"/>
      <c r="M69" s="40"/>
      <c r="N69" s="40"/>
      <c r="O69" s="40"/>
      <c r="P69" s="11">
        <f t="shared" ref="P69:P123" si="7">+H69*D69*F69</f>
        <v>0</v>
      </c>
      <c r="Q69" s="11">
        <f t="shared" ref="Q69:Q123" si="8">+(K69+(N69+O69+M69)*D69)*F69</f>
        <v>0</v>
      </c>
      <c r="R69" s="35" t="e">
        <f t="shared" ref="R69:R123" si="9">Q69/$F$143</f>
        <v>#DIV/0!</v>
      </c>
      <c r="S69" s="32"/>
      <c r="T69" s="33"/>
    </row>
    <row r="70" spans="2:20" ht="12.75" x14ac:dyDescent="0.2">
      <c r="B70" s="42" t="s">
        <v>348</v>
      </c>
      <c r="C70" s="43"/>
      <c r="D70" s="42">
        <v>48</v>
      </c>
      <c r="E70" s="42">
        <v>100000</v>
      </c>
      <c r="F70" s="42">
        <v>10</v>
      </c>
      <c r="G70" s="44">
        <v>540</v>
      </c>
      <c r="H70" s="38"/>
      <c r="I70" s="46"/>
      <c r="J70" s="37"/>
      <c r="K70" s="11">
        <f t="shared" si="6"/>
        <v>0</v>
      </c>
      <c r="L70" s="39"/>
      <c r="M70" s="40"/>
      <c r="N70" s="40"/>
      <c r="O70" s="40"/>
      <c r="P70" s="11">
        <f t="shared" si="7"/>
        <v>0</v>
      </c>
      <c r="Q70" s="11">
        <f t="shared" si="8"/>
        <v>0</v>
      </c>
      <c r="R70" s="35" t="e">
        <f t="shared" si="9"/>
        <v>#DIV/0!</v>
      </c>
      <c r="S70" s="32"/>
      <c r="T70" s="33"/>
    </row>
    <row r="71" spans="2:20" ht="12.75" x14ac:dyDescent="0.2">
      <c r="B71" s="42" t="s">
        <v>349</v>
      </c>
      <c r="C71" s="43"/>
      <c r="D71" s="42">
        <v>48</v>
      </c>
      <c r="E71" s="42">
        <v>120000</v>
      </c>
      <c r="F71" s="42">
        <v>10</v>
      </c>
      <c r="G71" s="44">
        <v>580</v>
      </c>
      <c r="H71" s="38"/>
      <c r="I71" s="46"/>
      <c r="J71" s="37"/>
      <c r="K71" s="11">
        <f t="shared" si="6"/>
        <v>0</v>
      </c>
      <c r="L71" s="39"/>
      <c r="M71" s="40"/>
      <c r="N71" s="40"/>
      <c r="O71" s="40"/>
      <c r="P71" s="11">
        <f t="shared" si="7"/>
        <v>0</v>
      </c>
      <c r="Q71" s="11">
        <f t="shared" si="8"/>
        <v>0</v>
      </c>
      <c r="R71" s="35" t="e">
        <f t="shared" si="9"/>
        <v>#DIV/0!</v>
      </c>
      <c r="S71" s="32"/>
      <c r="T71" s="33"/>
    </row>
    <row r="72" spans="2:20" ht="12.75" x14ac:dyDescent="0.2">
      <c r="B72" s="42" t="s">
        <v>350</v>
      </c>
      <c r="C72" s="43"/>
      <c r="D72" s="42">
        <v>60</v>
      </c>
      <c r="E72" s="42">
        <v>50000</v>
      </c>
      <c r="F72" s="42">
        <v>5</v>
      </c>
      <c r="G72" s="44">
        <v>455</v>
      </c>
      <c r="H72" s="38"/>
      <c r="I72" s="46"/>
      <c r="J72" s="37"/>
      <c r="K72" s="11">
        <f t="shared" si="6"/>
        <v>0</v>
      </c>
      <c r="L72" s="39"/>
      <c r="M72" s="40"/>
      <c r="N72" s="40"/>
      <c r="O72" s="40"/>
      <c r="P72" s="11">
        <f t="shared" si="7"/>
        <v>0</v>
      </c>
      <c r="Q72" s="11">
        <f t="shared" si="8"/>
        <v>0</v>
      </c>
      <c r="R72" s="35" t="e">
        <f t="shared" si="9"/>
        <v>#DIV/0!</v>
      </c>
      <c r="S72" s="32"/>
      <c r="T72" s="33"/>
    </row>
    <row r="73" spans="2:20" ht="12.75" x14ac:dyDescent="0.2">
      <c r="B73" s="42" t="s">
        <v>351</v>
      </c>
      <c r="C73" s="43"/>
      <c r="D73" s="42">
        <v>60</v>
      </c>
      <c r="E73" s="42">
        <v>75000</v>
      </c>
      <c r="F73" s="42">
        <v>5</v>
      </c>
      <c r="G73" s="44">
        <v>480</v>
      </c>
      <c r="H73" s="38"/>
      <c r="I73" s="46"/>
      <c r="J73" s="37"/>
      <c r="K73" s="11">
        <f t="shared" si="6"/>
        <v>0</v>
      </c>
      <c r="L73" s="39"/>
      <c r="M73" s="40"/>
      <c r="N73" s="40"/>
      <c r="O73" s="40"/>
      <c r="P73" s="11">
        <f t="shared" si="7"/>
        <v>0</v>
      </c>
      <c r="Q73" s="11">
        <f t="shared" si="8"/>
        <v>0</v>
      </c>
      <c r="R73" s="35" t="e">
        <f t="shared" si="9"/>
        <v>#DIV/0!</v>
      </c>
      <c r="S73" s="32"/>
      <c r="T73" s="33"/>
    </row>
    <row r="74" spans="2:20" ht="12.75" x14ac:dyDescent="0.2">
      <c r="B74" s="42" t="s">
        <v>352</v>
      </c>
      <c r="C74" s="43"/>
      <c r="D74" s="42">
        <v>60</v>
      </c>
      <c r="E74" s="42">
        <v>100000</v>
      </c>
      <c r="F74" s="42">
        <v>5</v>
      </c>
      <c r="G74" s="44">
        <v>495</v>
      </c>
      <c r="H74" s="38"/>
      <c r="I74" s="46"/>
      <c r="J74" s="37"/>
      <c r="K74" s="11">
        <f t="shared" si="6"/>
        <v>0</v>
      </c>
      <c r="L74" s="39"/>
      <c r="M74" s="40"/>
      <c r="N74" s="40"/>
      <c r="O74" s="40"/>
      <c r="P74" s="11">
        <f t="shared" si="7"/>
        <v>0</v>
      </c>
      <c r="Q74" s="11">
        <f t="shared" si="8"/>
        <v>0</v>
      </c>
      <c r="R74" s="35" t="e">
        <f t="shared" si="9"/>
        <v>#DIV/0!</v>
      </c>
      <c r="S74" s="32"/>
      <c r="T74" s="33"/>
    </row>
    <row r="75" spans="2:20" ht="12.75" x14ac:dyDescent="0.2">
      <c r="B75" s="42" t="s">
        <v>353</v>
      </c>
      <c r="C75" s="43"/>
      <c r="D75" s="42">
        <v>60</v>
      </c>
      <c r="E75" s="42">
        <v>125000</v>
      </c>
      <c r="F75" s="42">
        <v>15</v>
      </c>
      <c r="G75" s="44">
        <v>530</v>
      </c>
      <c r="H75" s="38"/>
      <c r="I75" s="46"/>
      <c r="J75" s="37"/>
      <c r="K75" s="11">
        <f t="shared" si="6"/>
        <v>0</v>
      </c>
      <c r="L75" s="39"/>
      <c r="M75" s="40"/>
      <c r="N75" s="40"/>
      <c r="O75" s="40"/>
      <c r="P75" s="11">
        <f t="shared" si="7"/>
        <v>0</v>
      </c>
      <c r="Q75" s="11">
        <f t="shared" si="8"/>
        <v>0</v>
      </c>
      <c r="R75" s="35" t="e">
        <f t="shared" si="9"/>
        <v>#DIV/0!</v>
      </c>
      <c r="S75" s="32"/>
      <c r="T75" s="33"/>
    </row>
    <row r="76" spans="2:20" ht="12.75" x14ac:dyDescent="0.2">
      <c r="B76" s="42" t="s">
        <v>354</v>
      </c>
      <c r="C76" s="43"/>
      <c r="D76" s="42">
        <v>36</v>
      </c>
      <c r="E76" s="42">
        <v>60000</v>
      </c>
      <c r="F76" s="42">
        <v>5</v>
      </c>
      <c r="G76" s="44">
        <v>530</v>
      </c>
      <c r="H76" s="38"/>
      <c r="I76" s="46"/>
      <c r="J76" s="37"/>
      <c r="K76" s="11">
        <f t="shared" si="6"/>
        <v>0</v>
      </c>
      <c r="L76" s="39"/>
      <c r="M76" s="40"/>
      <c r="N76" s="40"/>
      <c r="O76" s="40"/>
      <c r="P76" s="11">
        <f t="shared" si="7"/>
        <v>0</v>
      </c>
      <c r="Q76" s="11">
        <f t="shared" si="8"/>
        <v>0</v>
      </c>
      <c r="R76" s="35" t="e">
        <f t="shared" si="9"/>
        <v>#DIV/0!</v>
      </c>
      <c r="S76" s="32"/>
      <c r="T76" s="33"/>
    </row>
    <row r="77" spans="2:20" ht="12.75" x14ac:dyDescent="0.2">
      <c r="B77" s="42" t="s">
        <v>355</v>
      </c>
      <c r="C77" s="43"/>
      <c r="D77" s="42">
        <v>36</v>
      </c>
      <c r="E77" s="42">
        <v>90000</v>
      </c>
      <c r="F77" s="42">
        <v>15</v>
      </c>
      <c r="G77" s="44">
        <v>550</v>
      </c>
      <c r="H77" s="38"/>
      <c r="I77" s="46"/>
      <c r="J77" s="37"/>
      <c r="K77" s="11">
        <f t="shared" si="6"/>
        <v>0</v>
      </c>
      <c r="L77" s="39"/>
      <c r="M77" s="40"/>
      <c r="N77" s="40"/>
      <c r="O77" s="40"/>
      <c r="P77" s="11">
        <f t="shared" si="7"/>
        <v>0</v>
      </c>
      <c r="Q77" s="11">
        <f t="shared" si="8"/>
        <v>0</v>
      </c>
      <c r="R77" s="35" t="e">
        <f t="shared" si="9"/>
        <v>#DIV/0!</v>
      </c>
      <c r="S77" s="32"/>
      <c r="T77" s="33"/>
    </row>
    <row r="78" spans="2:20" ht="12.75" x14ac:dyDescent="0.2">
      <c r="B78" s="42" t="s">
        <v>356</v>
      </c>
      <c r="C78" s="43"/>
      <c r="D78" s="42">
        <v>36</v>
      </c>
      <c r="E78" s="42">
        <v>120000</v>
      </c>
      <c r="F78" s="42">
        <v>10</v>
      </c>
      <c r="G78" s="44">
        <v>600</v>
      </c>
      <c r="H78" s="38"/>
      <c r="I78" s="46"/>
      <c r="J78" s="37"/>
      <c r="K78" s="11">
        <f t="shared" si="6"/>
        <v>0</v>
      </c>
      <c r="L78" s="39"/>
      <c r="M78" s="40"/>
      <c r="N78" s="40"/>
      <c r="O78" s="40"/>
      <c r="P78" s="11">
        <f t="shared" si="7"/>
        <v>0</v>
      </c>
      <c r="Q78" s="11">
        <f t="shared" si="8"/>
        <v>0</v>
      </c>
      <c r="R78" s="35" t="e">
        <f t="shared" si="9"/>
        <v>#DIV/0!</v>
      </c>
      <c r="S78" s="32"/>
      <c r="T78" s="33"/>
    </row>
    <row r="79" spans="2:20" ht="12.75" x14ac:dyDescent="0.2">
      <c r="B79" s="42" t="s">
        <v>357</v>
      </c>
      <c r="C79" s="43"/>
      <c r="D79" s="42">
        <v>48</v>
      </c>
      <c r="E79" s="42">
        <v>40000</v>
      </c>
      <c r="F79" s="42">
        <v>10</v>
      </c>
      <c r="G79" s="44">
        <v>440</v>
      </c>
      <c r="H79" s="38"/>
      <c r="I79" s="46"/>
      <c r="J79" s="37"/>
      <c r="K79" s="11">
        <f t="shared" si="6"/>
        <v>0</v>
      </c>
      <c r="L79" s="39"/>
      <c r="M79" s="40"/>
      <c r="N79" s="40"/>
      <c r="O79" s="40"/>
      <c r="P79" s="11">
        <f t="shared" si="7"/>
        <v>0</v>
      </c>
      <c r="Q79" s="11">
        <f t="shared" si="8"/>
        <v>0</v>
      </c>
      <c r="R79" s="35" t="e">
        <f t="shared" si="9"/>
        <v>#DIV/0!</v>
      </c>
      <c r="S79" s="32"/>
      <c r="T79" s="33"/>
    </row>
    <row r="80" spans="2:20" ht="12.75" x14ac:dyDescent="0.2">
      <c r="B80" s="42" t="s">
        <v>358</v>
      </c>
      <c r="C80" s="43"/>
      <c r="D80" s="42">
        <v>48</v>
      </c>
      <c r="E80" s="42">
        <v>60000</v>
      </c>
      <c r="F80" s="42">
        <v>5</v>
      </c>
      <c r="G80" s="44">
        <v>470</v>
      </c>
      <c r="H80" s="38"/>
      <c r="I80" s="46"/>
      <c r="J80" s="37"/>
      <c r="K80" s="11">
        <f t="shared" si="6"/>
        <v>0</v>
      </c>
      <c r="L80" s="39"/>
      <c r="M80" s="40"/>
      <c r="N80" s="40"/>
      <c r="O80" s="40"/>
      <c r="P80" s="11">
        <f t="shared" si="7"/>
        <v>0</v>
      </c>
      <c r="Q80" s="11">
        <f t="shared" si="8"/>
        <v>0</v>
      </c>
      <c r="R80" s="35" t="e">
        <f t="shared" si="9"/>
        <v>#DIV/0!</v>
      </c>
      <c r="S80" s="32"/>
      <c r="T80" s="33"/>
    </row>
    <row r="81" spans="2:20" ht="12.75" x14ac:dyDescent="0.2">
      <c r="B81" s="42" t="s">
        <v>359</v>
      </c>
      <c r="C81" s="43"/>
      <c r="D81" s="42">
        <v>48</v>
      </c>
      <c r="E81" s="42">
        <v>80000</v>
      </c>
      <c r="F81" s="42">
        <v>15</v>
      </c>
      <c r="G81" s="44">
        <v>485</v>
      </c>
      <c r="H81" s="38"/>
      <c r="I81" s="46"/>
      <c r="J81" s="37"/>
      <c r="K81" s="11">
        <f t="shared" si="6"/>
        <v>0</v>
      </c>
      <c r="L81" s="39"/>
      <c r="M81" s="40"/>
      <c r="N81" s="40"/>
      <c r="O81" s="40"/>
      <c r="P81" s="11">
        <f t="shared" si="7"/>
        <v>0</v>
      </c>
      <c r="Q81" s="11">
        <f t="shared" si="8"/>
        <v>0</v>
      </c>
      <c r="R81" s="35" t="e">
        <f t="shared" si="9"/>
        <v>#DIV/0!</v>
      </c>
      <c r="S81" s="32"/>
      <c r="T81" s="33"/>
    </row>
    <row r="82" spans="2:20" ht="12.75" x14ac:dyDescent="0.2">
      <c r="B82" s="42" t="s">
        <v>360</v>
      </c>
      <c r="C82" s="43"/>
      <c r="D82" s="42">
        <v>48</v>
      </c>
      <c r="E82" s="42">
        <v>100000</v>
      </c>
      <c r="F82" s="42">
        <v>5</v>
      </c>
      <c r="G82" s="44">
        <v>535</v>
      </c>
      <c r="H82" s="38"/>
      <c r="I82" s="46"/>
      <c r="J82" s="37"/>
      <c r="K82" s="11">
        <f t="shared" si="6"/>
        <v>0</v>
      </c>
      <c r="L82" s="39"/>
      <c r="M82" s="40"/>
      <c r="N82" s="40"/>
      <c r="O82" s="40"/>
      <c r="P82" s="11">
        <f t="shared" si="7"/>
        <v>0</v>
      </c>
      <c r="Q82" s="11">
        <f t="shared" si="8"/>
        <v>0</v>
      </c>
      <c r="R82" s="35" t="e">
        <f t="shared" si="9"/>
        <v>#DIV/0!</v>
      </c>
      <c r="S82" s="32"/>
      <c r="T82" s="33"/>
    </row>
    <row r="83" spans="2:20" ht="12.75" x14ac:dyDescent="0.2">
      <c r="B83" s="42" t="s">
        <v>361</v>
      </c>
      <c r="C83" s="43"/>
      <c r="D83" s="42">
        <v>48</v>
      </c>
      <c r="E83" s="42">
        <v>120000</v>
      </c>
      <c r="F83" s="42">
        <v>10</v>
      </c>
      <c r="G83" s="44">
        <v>560</v>
      </c>
      <c r="H83" s="38"/>
      <c r="I83" s="46"/>
      <c r="J83" s="37"/>
      <c r="K83" s="11">
        <f t="shared" si="6"/>
        <v>0</v>
      </c>
      <c r="L83" s="39"/>
      <c r="M83" s="40"/>
      <c r="N83" s="40"/>
      <c r="O83" s="40"/>
      <c r="P83" s="11">
        <f t="shared" si="7"/>
        <v>0</v>
      </c>
      <c r="Q83" s="11">
        <f t="shared" si="8"/>
        <v>0</v>
      </c>
      <c r="R83" s="35" t="e">
        <f t="shared" si="9"/>
        <v>#DIV/0!</v>
      </c>
      <c r="S83" s="32"/>
      <c r="T83" s="33"/>
    </row>
    <row r="84" spans="2:20" ht="12.75" x14ac:dyDescent="0.2">
      <c r="B84" s="42" t="s">
        <v>362</v>
      </c>
      <c r="C84" s="43"/>
      <c r="D84" s="42">
        <v>60</v>
      </c>
      <c r="E84" s="42">
        <v>50000</v>
      </c>
      <c r="F84" s="42">
        <v>5</v>
      </c>
      <c r="G84" s="44">
        <v>460</v>
      </c>
      <c r="H84" s="38"/>
      <c r="I84" s="46"/>
      <c r="J84" s="37"/>
      <c r="K84" s="11">
        <f t="shared" si="6"/>
        <v>0</v>
      </c>
      <c r="L84" s="39"/>
      <c r="M84" s="40"/>
      <c r="N84" s="40"/>
      <c r="O84" s="40"/>
      <c r="P84" s="11">
        <f t="shared" si="7"/>
        <v>0</v>
      </c>
      <c r="Q84" s="11">
        <f t="shared" si="8"/>
        <v>0</v>
      </c>
      <c r="R84" s="35" t="e">
        <f t="shared" si="9"/>
        <v>#DIV/0!</v>
      </c>
      <c r="S84" s="32"/>
      <c r="T84" s="33"/>
    </row>
    <row r="85" spans="2:20" ht="12.75" x14ac:dyDescent="0.2">
      <c r="B85" s="42" t="s">
        <v>363</v>
      </c>
      <c r="C85" s="43"/>
      <c r="D85" s="42">
        <v>60</v>
      </c>
      <c r="E85" s="42">
        <v>75000</v>
      </c>
      <c r="F85" s="42">
        <v>5</v>
      </c>
      <c r="G85" s="44">
        <v>485</v>
      </c>
      <c r="H85" s="38"/>
      <c r="I85" s="46"/>
      <c r="J85" s="37"/>
      <c r="K85" s="11">
        <f t="shared" si="6"/>
        <v>0</v>
      </c>
      <c r="L85" s="39"/>
      <c r="M85" s="40"/>
      <c r="N85" s="40"/>
      <c r="O85" s="40"/>
      <c r="P85" s="11">
        <f t="shared" si="7"/>
        <v>0</v>
      </c>
      <c r="Q85" s="11">
        <f t="shared" si="8"/>
        <v>0</v>
      </c>
      <c r="R85" s="35" t="e">
        <f t="shared" si="9"/>
        <v>#DIV/0!</v>
      </c>
      <c r="S85" s="32"/>
      <c r="T85" s="33"/>
    </row>
    <row r="86" spans="2:20" ht="12.75" x14ac:dyDescent="0.2">
      <c r="B86" s="42" t="s">
        <v>364</v>
      </c>
      <c r="C86" s="43"/>
      <c r="D86" s="42">
        <v>60</v>
      </c>
      <c r="E86" s="42">
        <v>100000</v>
      </c>
      <c r="F86" s="42">
        <v>10</v>
      </c>
      <c r="G86" s="44">
        <v>505</v>
      </c>
      <c r="H86" s="38"/>
      <c r="I86" s="46"/>
      <c r="J86" s="37"/>
      <c r="K86" s="11">
        <f t="shared" si="6"/>
        <v>0</v>
      </c>
      <c r="L86" s="39"/>
      <c r="M86" s="40"/>
      <c r="N86" s="40"/>
      <c r="O86" s="40"/>
      <c r="P86" s="11">
        <f t="shared" si="7"/>
        <v>0</v>
      </c>
      <c r="Q86" s="11">
        <f t="shared" si="8"/>
        <v>0</v>
      </c>
      <c r="R86" s="35" t="e">
        <f t="shared" si="9"/>
        <v>#DIV/0!</v>
      </c>
      <c r="S86" s="32"/>
      <c r="T86" s="33"/>
    </row>
    <row r="87" spans="2:20" ht="12.75" x14ac:dyDescent="0.2">
      <c r="B87" s="42" t="s">
        <v>365</v>
      </c>
      <c r="C87" s="43"/>
      <c r="D87" s="42">
        <v>60</v>
      </c>
      <c r="E87" s="42">
        <v>125000</v>
      </c>
      <c r="F87" s="42">
        <v>5</v>
      </c>
      <c r="G87" s="44">
        <v>525</v>
      </c>
      <c r="H87" s="38"/>
      <c r="I87" s="46"/>
      <c r="J87" s="37"/>
      <c r="K87" s="11">
        <f t="shared" si="6"/>
        <v>0</v>
      </c>
      <c r="L87" s="39"/>
      <c r="M87" s="40"/>
      <c r="N87" s="40"/>
      <c r="O87" s="40"/>
      <c r="P87" s="11">
        <f t="shared" si="7"/>
        <v>0</v>
      </c>
      <c r="Q87" s="11">
        <f t="shared" si="8"/>
        <v>0</v>
      </c>
      <c r="R87" s="35" t="e">
        <f t="shared" si="9"/>
        <v>#DIV/0!</v>
      </c>
      <c r="S87" s="32"/>
      <c r="T87" s="33"/>
    </row>
    <row r="88" spans="2:20" ht="12.75" x14ac:dyDescent="0.2">
      <c r="B88" s="42" t="s">
        <v>366</v>
      </c>
      <c r="C88" s="43"/>
      <c r="D88" s="42">
        <v>36</v>
      </c>
      <c r="E88" s="42">
        <v>60000</v>
      </c>
      <c r="F88" s="42">
        <v>30</v>
      </c>
      <c r="G88" s="44">
        <v>700</v>
      </c>
      <c r="H88" s="38"/>
      <c r="I88" s="46"/>
      <c r="J88" s="37"/>
      <c r="K88" s="11">
        <f t="shared" si="6"/>
        <v>0</v>
      </c>
      <c r="L88" s="39"/>
      <c r="M88" s="40"/>
      <c r="N88" s="40"/>
      <c r="O88" s="40"/>
      <c r="P88" s="11">
        <f t="shared" si="7"/>
        <v>0</v>
      </c>
      <c r="Q88" s="11">
        <f t="shared" si="8"/>
        <v>0</v>
      </c>
      <c r="R88" s="35" t="e">
        <f t="shared" si="9"/>
        <v>#DIV/0!</v>
      </c>
      <c r="S88" s="32"/>
      <c r="T88" s="33"/>
    </row>
    <row r="89" spans="2:20" ht="12.75" x14ac:dyDescent="0.2">
      <c r="B89" s="42" t="s">
        <v>367</v>
      </c>
      <c r="C89" s="43"/>
      <c r="D89" s="42">
        <v>36</v>
      </c>
      <c r="E89" s="42">
        <v>90000</v>
      </c>
      <c r="F89" s="42">
        <v>30</v>
      </c>
      <c r="G89" s="44">
        <v>735</v>
      </c>
      <c r="H89" s="38"/>
      <c r="I89" s="46"/>
      <c r="J89" s="37"/>
      <c r="K89" s="11">
        <f t="shared" si="6"/>
        <v>0</v>
      </c>
      <c r="L89" s="39"/>
      <c r="M89" s="40"/>
      <c r="N89" s="40"/>
      <c r="O89" s="40"/>
      <c r="P89" s="11">
        <f t="shared" si="7"/>
        <v>0</v>
      </c>
      <c r="Q89" s="11">
        <f t="shared" si="8"/>
        <v>0</v>
      </c>
      <c r="R89" s="35" t="e">
        <f t="shared" si="9"/>
        <v>#DIV/0!</v>
      </c>
      <c r="S89" s="32"/>
      <c r="T89" s="33"/>
    </row>
    <row r="90" spans="2:20" ht="12.75" x14ac:dyDescent="0.2">
      <c r="B90" s="42" t="s">
        <v>368</v>
      </c>
      <c r="C90" s="43"/>
      <c r="D90" s="42">
        <v>36</v>
      </c>
      <c r="E90" s="42">
        <v>120000</v>
      </c>
      <c r="F90" s="42">
        <v>20</v>
      </c>
      <c r="G90" s="44">
        <v>780</v>
      </c>
      <c r="H90" s="38"/>
      <c r="I90" s="46"/>
      <c r="J90" s="37"/>
      <c r="K90" s="11">
        <f t="shared" si="6"/>
        <v>0</v>
      </c>
      <c r="L90" s="39"/>
      <c r="M90" s="40"/>
      <c r="N90" s="40"/>
      <c r="O90" s="40"/>
      <c r="P90" s="11">
        <f t="shared" si="7"/>
        <v>0</v>
      </c>
      <c r="Q90" s="11">
        <f t="shared" si="8"/>
        <v>0</v>
      </c>
      <c r="R90" s="35" t="e">
        <f t="shared" si="9"/>
        <v>#DIV/0!</v>
      </c>
      <c r="S90" s="32"/>
      <c r="T90" s="33"/>
    </row>
    <row r="91" spans="2:20" ht="12.75" x14ac:dyDescent="0.2">
      <c r="B91" s="42" t="s">
        <v>369</v>
      </c>
      <c r="C91" s="43"/>
      <c r="D91" s="42">
        <v>48</v>
      </c>
      <c r="E91" s="42">
        <v>40000</v>
      </c>
      <c r="F91" s="42">
        <v>20</v>
      </c>
      <c r="G91" s="44">
        <v>570</v>
      </c>
      <c r="H91" s="38"/>
      <c r="I91" s="46"/>
      <c r="J91" s="37"/>
      <c r="K91" s="11">
        <f t="shared" si="6"/>
        <v>0</v>
      </c>
      <c r="L91" s="39"/>
      <c r="M91" s="40"/>
      <c r="N91" s="40"/>
      <c r="O91" s="40"/>
      <c r="P91" s="11">
        <f t="shared" si="7"/>
        <v>0</v>
      </c>
      <c r="Q91" s="11">
        <f t="shared" si="8"/>
        <v>0</v>
      </c>
      <c r="R91" s="35" t="e">
        <f t="shared" si="9"/>
        <v>#DIV/0!</v>
      </c>
      <c r="S91" s="32"/>
      <c r="T91" s="33"/>
    </row>
    <row r="92" spans="2:20" ht="12.75" x14ac:dyDescent="0.2">
      <c r="B92" s="42" t="s">
        <v>370</v>
      </c>
      <c r="C92" s="43"/>
      <c r="D92" s="42">
        <v>48</v>
      </c>
      <c r="E92" s="42">
        <v>60000</v>
      </c>
      <c r="F92" s="42">
        <v>10</v>
      </c>
      <c r="G92" s="44">
        <v>615</v>
      </c>
      <c r="H92" s="38"/>
      <c r="I92" s="46"/>
      <c r="J92" s="37"/>
      <c r="K92" s="11">
        <f t="shared" si="6"/>
        <v>0</v>
      </c>
      <c r="L92" s="39"/>
      <c r="M92" s="40"/>
      <c r="N92" s="40"/>
      <c r="O92" s="40"/>
      <c r="P92" s="11">
        <f t="shared" si="7"/>
        <v>0</v>
      </c>
      <c r="Q92" s="11">
        <f t="shared" si="8"/>
        <v>0</v>
      </c>
      <c r="R92" s="35" t="e">
        <f t="shared" si="9"/>
        <v>#DIV/0!</v>
      </c>
      <c r="S92" s="32"/>
      <c r="T92" s="33"/>
    </row>
    <row r="93" spans="2:20" ht="12.75" x14ac:dyDescent="0.2">
      <c r="B93" s="42" t="s">
        <v>371</v>
      </c>
      <c r="C93" s="43"/>
      <c r="D93" s="42">
        <v>48</v>
      </c>
      <c r="E93" s="42">
        <v>80000</v>
      </c>
      <c r="F93" s="42">
        <v>20</v>
      </c>
      <c r="G93" s="44">
        <v>640</v>
      </c>
      <c r="H93" s="38"/>
      <c r="I93" s="46"/>
      <c r="J93" s="37"/>
      <c r="K93" s="11">
        <f t="shared" si="6"/>
        <v>0</v>
      </c>
      <c r="L93" s="39"/>
      <c r="M93" s="40"/>
      <c r="N93" s="40"/>
      <c r="O93" s="40"/>
      <c r="P93" s="11">
        <f t="shared" si="7"/>
        <v>0</v>
      </c>
      <c r="Q93" s="11">
        <f t="shared" si="8"/>
        <v>0</v>
      </c>
      <c r="R93" s="35" t="e">
        <f t="shared" si="9"/>
        <v>#DIV/0!</v>
      </c>
      <c r="S93" s="32"/>
      <c r="T93" s="33"/>
    </row>
    <row r="94" spans="2:20" ht="12.75" x14ac:dyDescent="0.2">
      <c r="B94" s="42" t="s">
        <v>372</v>
      </c>
      <c r="C94" s="43"/>
      <c r="D94" s="42">
        <v>48</v>
      </c>
      <c r="E94" s="42">
        <v>100000</v>
      </c>
      <c r="F94" s="42">
        <v>20</v>
      </c>
      <c r="G94" s="44">
        <v>690</v>
      </c>
      <c r="H94" s="38"/>
      <c r="I94" s="46"/>
      <c r="J94" s="37"/>
      <c r="K94" s="11">
        <f t="shared" si="6"/>
        <v>0</v>
      </c>
      <c r="L94" s="39"/>
      <c r="M94" s="40"/>
      <c r="N94" s="40"/>
      <c r="O94" s="40"/>
      <c r="P94" s="11">
        <f t="shared" si="7"/>
        <v>0</v>
      </c>
      <c r="Q94" s="11">
        <f t="shared" si="8"/>
        <v>0</v>
      </c>
      <c r="R94" s="35" t="e">
        <f t="shared" si="9"/>
        <v>#DIV/0!</v>
      </c>
      <c r="S94" s="32"/>
      <c r="T94" s="33"/>
    </row>
    <row r="95" spans="2:20" ht="12.75" x14ac:dyDescent="0.2">
      <c r="B95" s="42" t="s">
        <v>373</v>
      </c>
      <c r="C95" s="43"/>
      <c r="D95" s="42">
        <v>48</v>
      </c>
      <c r="E95" s="42">
        <v>120000</v>
      </c>
      <c r="F95" s="42">
        <v>10</v>
      </c>
      <c r="G95" s="44">
        <v>705</v>
      </c>
      <c r="H95" s="38"/>
      <c r="I95" s="46"/>
      <c r="J95" s="37"/>
      <c r="K95" s="11">
        <f t="shared" si="6"/>
        <v>0</v>
      </c>
      <c r="L95" s="39"/>
      <c r="M95" s="40"/>
      <c r="N95" s="40"/>
      <c r="O95" s="40"/>
      <c r="P95" s="11">
        <f t="shared" si="7"/>
        <v>0</v>
      </c>
      <c r="Q95" s="11">
        <f t="shared" si="8"/>
        <v>0</v>
      </c>
      <c r="R95" s="35" t="e">
        <f t="shared" si="9"/>
        <v>#DIV/0!</v>
      </c>
      <c r="S95" s="32"/>
      <c r="T95" s="33"/>
    </row>
    <row r="96" spans="2:20" ht="12.75" x14ac:dyDescent="0.2">
      <c r="B96" s="42" t="s">
        <v>374</v>
      </c>
      <c r="C96" s="43"/>
      <c r="D96" s="42">
        <v>60</v>
      </c>
      <c r="E96" s="42">
        <v>50000</v>
      </c>
      <c r="F96" s="42">
        <v>10</v>
      </c>
      <c r="G96" s="44">
        <v>590</v>
      </c>
      <c r="H96" s="38"/>
      <c r="I96" s="46"/>
      <c r="J96" s="37"/>
      <c r="K96" s="11">
        <f t="shared" si="6"/>
        <v>0</v>
      </c>
      <c r="L96" s="39"/>
      <c r="M96" s="40"/>
      <c r="N96" s="40"/>
      <c r="O96" s="40"/>
      <c r="P96" s="11">
        <f t="shared" si="7"/>
        <v>0</v>
      </c>
      <c r="Q96" s="11">
        <f t="shared" si="8"/>
        <v>0</v>
      </c>
      <c r="R96" s="35" t="e">
        <f t="shared" si="9"/>
        <v>#DIV/0!</v>
      </c>
      <c r="S96" s="32"/>
      <c r="T96" s="33"/>
    </row>
    <row r="97" spans="2:20" ht="12.75" x14ac:dyDescent="0.2">
      <c r="B97" s="42" t="s">
        <v>375</v>
      </c>
      <c r="C97" s="43"/>
      <c r="D97" s="42">
        <v>60</v>
      </c>
      <c r="E97" s="42">
        <v>75000</v>
      </c>
      <c r="F97" s="42">
        <v>10</v>
      </c>
      <c r="G97" s="44">
        <v>610</v>
      </c>
      <c r="H97" s="38"/>
      <c r="I97" s="46"/>
      <c r="J97" s="37"/>
      <c r="K97" s="11">
        <f t="shared" si="6"/>
        <v>0</v>
      </c>
      <c r="L97" s="39"/>
      <c r="M97" s="40"/>
      <c r="N97" s="40"/>
      <c r="O97" s="40"/>
      <c r="P97" s="11">
        <f t="shared" si="7"/>
        <v>0</v>
      </c>
      <c r="Q97" s="11">
        <f t="shared" si="8"/>
        <v>0</v>
      </c>
      <c r="R97" s="35" t="e">
        <f t="shared" si="9"/>
        <v>#DIV/0!</v>
      </c>
      <c r="S97" s="32"/>
      <c r="T97" s="33"/>
    </row>
    <row r="98" spans="2:20" ht="12.75" x14ac:dyDescent="0.2">
      <c r="B98" s="42" t="s">
        <v>376</v>
      </c>
      <c r="C98" s="43"/>
      <c r="D98" s="42">
        <v>60</v>
      </c>
      <c r="E98" s="42">
        <v>100000</v>
      </c>
      <c r="F98" s="42">
        <v>10</v>
      </c>
      <c r="G98" s="44">
        <v>635</v>
      </c>
      <c r="H98" s="38"/>
      <c r="I98" s="46"/>
      <c r="J98" s="37"/>
      <c r="K98" s="11">
        <f t="shared" si="6"/>
        <v>0</v>
      </c>
      <c r="L98" s="39"/>
      <c r="M98" s="40"/>
      <c r="N98" s="40"/>
      <c r="O98" s="40"/>
      <c r="P98" s="11">
        <f t="shared" si="7"/>
        <v>0</v>
      </c>
      <c r="Q98" s="11">
        <f t="shared" si="8"/>
        <v>0</v>
      </c>
      <c r="R98" s="35" t="e">
        <f t="shared" si="9"/>
        <v>#DIV/0!</v>
      </c>
      <c r="S98" s="32"/>
      <c r="T98" s="33"/>
    </row>
    <row r="99" spans="2:20" ht="12.75" x14ac:dyDescent="0.2">
      <c r="B99" s="42" t="s">
        <v>377</v>
      </c>
      <c r="C99" s="43"/>
      <c r="D99" s="42">
        <v>60</v>
      </c>
      <c r="E99" s="42">
        <v>125000</v>
      </c>
      <c r="F99" s="42">
        <v>5</v>
      </c>
      <c r="G99" s="44">
        <v>655</v>
      </c>
      <c r="H99" s="38"/>
      <c r="I99" s="46"/>
      <c r="J99" s="37"/>
      <c r="K99" s="11">
        <f t="shared" si="6"/>
        <v>0</v>
      </c>
      <c r="L99" s="39"/>
      <c r="M99" s="40"/>
      <c r="N99" s="40"/>
      <c r="O99" s="40"/>
      <c r="P99" s="11">
        <f t="shared" si="7"/>
        <v>0</v>
      </c>
      <c r="Q99" s="11">
        <f t="shared" si="8"/>
        <v>0</v>
      </c>
      <c r="R99" s="35" t="e">
        <f t="shared" si="9"/>
        <v>#DIV/0!</v>
      </c>
      <c r="S99" s="32"/>
      <c r="T99" s="33"/>
    </row>
    <row r="100" spans="2:20" ht="12.75" x14ac:dyDescent="0.2">
      <c r="B100" s="42" t="s">
        <v>378</v>
      </c>
      <c r="C100" s="43"/>
      <c r="D100" s="42">
        <v>36</v>
      </c>
      <c r="E100" s="42">
        <v>30000</v>
      </c>
      <c r="F100" s="42">
        <v>10</v>
      </c>
      <c r="G100" s="44">
        <v>530</v>
      </c>
      <c r="H100" s="38"/>
      <c r="I100" s="46"/>
      <c r="J100" s="37"/>
      <c r="K100" s="11">
        <f t="shared" si="6"/>
        <v>0</v>
      </c>
      <c r="L100" s="39"/>
      <c r="M100" s="40"/>
      <c r="N100" s="40"/>
      <c r="O100" s="40"/>
      <c r="P100" s="11">
        <f t="shared" si="7"/>
        <v>0</v>
      </c>
      <c r="Q100" s="11">
        <f t="shared" si="8"/>
        <v>0</v>
      </c>
      <c r="R100" s="35" t="e">
        <f t="shared" si="9"/>
        <v>#DIV/0!</v>
      </c>
      <c r="S100" s="32"/>
      <c r="T100" s="33"/>
    </row>
    <row r="101" spans="2:20" ht="12.75" x14ac:dyDescent="0.2">
      <c r="B101" s="42" t="s">
        <v>379</v>
      </c>
      <c r="C101" s="43"/>
      <c r="D101" s="42">
        <v>36</v>
      </c>
      <c r="E101" s="42">
        <v>45000</v>
      </c>
      <c r="F101" s="42">
        <v>5</v>
      </c>
      <c r="G101" s="44">
        <v>560</v>
      </c>
      <c r="H101" s="38"/>
      <c r="I101" s="46"/>
      <c r="J101" s="37"/>
      <c r="K101" s="11">
        <f t="shared" si="6"/>
        <v>0</v>
      </c>
      <c r="L101" s="39"/>
      <c r="M101" s="40"/>
      <c r="N101" s="40"/>
      <c r="O101" s="40"/>
      <c r="P101" s="11">
        <f t="shared" si="7"/>
        <v>0</v>
      </c>
      <c r="Q101" s="11">
        <f t="shared" si="8"/>
        <v>0</v>
      </c>
      <c r="R101" s="35" t="e">
        <f t="shared" si="9"/>
        <v>#DIV/0!</v>
      </c>
      <c r="S101" s="32"/>
      <c r="T101" s="33"/>
    </row>
    <row r="102" spans="2:20" ht="12.75" x14ac:dyDescent="0.2">
      <c r="B102" s="42" t="s">
        <v>380</v>
      </c>
      <c r="C102" s="43"/>
      <c r="D102" s="42">
        <v>48</v>
      </c>
      <c r="E102" s="42">
        <v>40000</v>
      </c>
      <c r="F102" s="42">
        <v>5</v>
      </c>
      <c r="G102" s="44">
        <v>475</v>
      </c>
      <c r="H102" s="38"/>
      <c r="I102" s="46"/>
      <c r="J102" s="37"/>
      <c r="K102" s="11">
        <f t="shared" si="6"/>
        <v>0</v>
      </c>
      <c r="L102" s="39"/>
      <c r="M102" s="40"/>
      <c r="N102" s="40"/>
      <c r="O102" s="40"/>
      <c r="P102" s="11">
        <f t="shared" si="7"/>
        <v>0</v>
      </c>
      <c r="Q102" s="11">
        <f t="shared" si="8"/>
        <v>0</v>
      </c>
      <c r="R102" s="35" t="e">
        <f t="shared" si="9"/>
        <v>#DIV/0!</v>
      </c>
      <c r="S102" s="32"/>
      <c r="T102" s="33"/>
    </row>
    <row r="103" spans="2:20" ht="12.75" x14ac:dyDescent="0.2">
      <c r="B103" s="42" t="s">
        <v>381</v>
      </c>
      <c r="C103" s="43"/>
      <c r="D103" s="42">
        <v>48</v>
      </c>
      <c r="E103" s="42">
        <v>60000</v>
      </c>
      <c r="F103" s="42">
        <v>5</v>
      </c>
      <c r="G103" s="44">
        <v>505</v>
      </c>
      <c r="H103" s="38"/>
      <c r="I103" s="46"/>
      <c r="J103" s="37"/>
      <c r="K103" s="11">
        <f t="shared" si="6"/>
        <v>0</v>
      </c>
      <c r="L103" s="39"/>
      <c r="M103" s="40"/>
      <c r="N103" s="40"/>
      <c r="O103" s="40"/>
      <c r="P103" s="11">
        <f t="shared" si="7"/>
        <v>0</v>
      </c>
      <c r="Q103" s="11">
        <f t="shared" si="8"/>
        <v>0</v>
      </c>
      <c r="R103" s="35" t="e">
        <f t="shared" si="9"/>
        <v>#DIV/0!</v>
      </c>
      <c r="S103" s="32"/>
      <c r="T103" s="33"/>
    </row>
    <row r="104" spans="2:20" ht="12.75" x14ac:dyDescent="0.2">
      <c r="B104" s="42" t="s">
        <v>382</v>
      </c>
      <c r="C104" s="43"/>
      <c r="D104" s="42">
        <v>60</v>
      </c>
      <c r="E104" s="42">
        <v>50000</v>
      </c>
      <c r="F104" s="42">
        <v>5</v>
      </c>
      <c r="G104" s="44">
        <v>460</v>
      </c>
      <c r="H104" s="38"/>
      <c r="I104" s="46"/>
      <c r="J104" s="37"/>
      <c r="K104" s="11">
        <f t="shared" si="6"/>
        <v>0</v>
      </c>
      <c r="L104" s="39"/>
      <c r="M104" s="40"/>
      <c r="N104" s="40"/>
      <c r="O104" s="40"/>
      <c r="P104" s="11">
        <f t="shared" si="7"/>
        <v>0</v>
      </c>
      <c r="Q104" s="11">
        <f t="shared" si="8"/>
        <v>0</v>
      </c>
      <c r="R104" s="35" t="e">
        <f t="shared" si="9"/>
        <v>#DIV/0!</v>
      </c>
      <c r="S104" s="32"/>
      <c r="T104" s="33"/>
    </row>
    <row r="105" spans="2:20" ht="12.75" x14ac:dyDescent="0.2">
      <c r="B105" s="42" t="s">
        <v>383</v>
      </c>
      <c r="C105" s="43"/>
      <c r="D105" s="42">
        <v>60</v>
      </c>
      <c r="E105" s="42">
        <v>75000</v>
      </c>
      <c r="F105" s="42">
        <v>5</v>
      </c>
      <c r="G105" s="44">
        <v>485</v>
      </c>
      <c r="H105" s="38"/>
      <c r="I105" s="46"/>
      <c r="J105" s="37"/>
      <c r="K105" s="11">
        <f t="shared" si="6"/>
        <v>0</v>
      </c>
      <c r="L105" s="39"/>
      <c r="M105" s="40"/>
      <c r="N105" s="40"/>
      <c r="O105" s="40"/>
      <c r="P105" s="11">
        <f t="shared" si="7"/>
        <v>0</v>
      </c>
      <c r="Q105" s="11">
        <f t="shared" si="8"/>
        <v>0</v>
      </c>
      <c r="R105" s="35" t="e">
        <f t="shared" si="9"/>
        <v>#DIV/0!</v>
      </c>
      <c r="S105" s="32"/>
      <c r="T105" s="33"/>
    </row>
    <row r="106" spans="2:20" ht="12.75" x14ac:dyDescent="0.2">
      <c r="B106" s="42" t="s">
        <v>384</v>
      </c>
      <c r="C106" s="43"/>
      <c r="D106" s="42">
        <v>36</v>
      </c>
      <c r="E106" s="42">
        <v>30000</v>
      </c>
      <c r="F106" s="42">
        <v>15</v>
      </c>
      <c r="G106" s="44">
        <v>660</v>
      </c>
      <c r="H106" s="38"/>
      <c r="I106" s="46"/>
      <c r="J106" s="37"/>
      <c r="K106" s="11">
        <f t="shared" si="6"/>
        <v>0</v>
      </c>
      <c r="L106" s="39"/>
      <c r="M106" s="40"/>
      <c r="N106" s="40"/>
      <c r="O106" s="40"/>
      <c r="P106" s="11">
        <f t="shared" si="7"/>
        <v>0</v>
      </c>
      <c r="Q106" s="11">
        <f t="shared" si="8"/>
        <v>0</v>
      </c>
      <c r="R106" s="35" t="e">
        <f t="shared" si="9"/>
        <v>#DIV/0!</v>
      </c>
      <c r="S106" s="32"/>
      <c r="T106" s="33"/>
    </row>
    <row r="107" spans="2:20" ht="12.75" x14ac:dyDescent="0.2">
      <c r="B107" s="42" t="s">
        <v>385</v>
      </c>
      <c r="C107" s="43"/>
      <c r="D107" s="42">
        <v>36</v>
      </c>
      <c r="E107" s="42">
        <v>45000</v>
      </c>
      <c r="F107" s="42">
        <v>10</v>
      </c>
      <c r="G107" s="44">
        <v>700</v>
      </c>
      <c r="H107" s="38"/>
      <c r="I107" s="46"/>
      <c r="J107" s="37"/>
      <c r="K107" s="11">
        <f t="shared" si="6"/>
        <v>0</v>
      </c>
      <c r="L107" s="39"/>
      <c r="M107" s="40"/>
      <c r="N107" s="40"/>
      <c r="O107" s="40"/>
      <c r="P107" s="11">
        <f t="shared" si="7"/>
        <v>0</v>
      </c>
      <c r="Q107" s="11">
        <f t="shared" si="8"/>
        <v>0</v>
      </c>
      <c r="R107" s="35" t="e">
        <f t="shared" si="9"/>
        <v>#DIV/0!</v>
      </c>
      <c r="S107" s="32"/>
      <c r="T107" s="33"/>
    </row>
    <row r="108" spans="2:20" ht="12.75" x14ac:dyDescent="0.2">
      <c r="B108" s="42" t="s">
        <v>386</v>
      </c>
      <c r="C108" s="43"/>
      <c r="D108" s="42">
        <v>48</v>
      </c>
      <c r="E108" s="42">
        <v>40000</v>
      </c>
      <c r="F108" s="42">
        <v>15</v>
      </c>
      <c r="G108" s="44">
        <v>595</v>
      </c>
      <c r="H108" s="38"/>
      <c r="I108" s="46"/>
      <c r="J108" s="37"/>
      <c r="K108" s="11">
        <f t="shared" si="6"/>
        <v>0</v>
      </c>
      <c r="L108" s="39"/>
      <c r="M108" s="40"/>
      <c r="N108" s="40"/>
      <c r="O108" s="40"/>
      <c r="P108" s="11">
        <f t="shared" si="7"/>
        <v>0</v>
      </c>
      <c r="Q108" s="11">
        <f t="shared" si="8"/>
        <v>0</v>
      </c>
      <c r="R108" s="35" t="e">
        <f t="shared" si="9"/>
        <v>#DIV/0!</v>
      </c>
      <c r="S108" s="32"/>
      <c r="T108" s="33"/>
    </row>
    <row r="109" spans="2:20" ht="12.75" x14ac:dyDescent="0.2">
      <c r="B109" s="42" t="s">
        <v>387</v>
      </c>
      <c r="C109" s="43"/>
      <c r="D109" s="42">
        <v>48</v>
      </c>
      <c r="E109" s="42">
        <v>60000</v>
      </c>
      <c r="F109" s="42">
        <v>5</v>
      </c>
      <c r="G109" s="44">
        <v>630</v>
      </c>
      <c r="H109" s="38"/>
      <c r="I109" s="46"/>
      <c r="J109" s="37"/>
      <c r="K109" s="11">
        <f t="shared" si="6"/>
        <v>0</v>
      </c>
      <c r="L109" s="39"/>
      <c r="M109" s="40"/>
      <c r="N109" s="40"/>
      <c r="O109" s="40"/>
      <c r="P109" s="11">
        <f t="shared" si="7"/>
        <v>0</v>
      </c>
      <c r="Q109" s="11">
        <f t="shared" si="8"/>
        <v>0</v>
      </c>
      <c r="R109" s="35" t="e">
        <f t="shared" si="9"/>
        <v>#DIV/0!</v>
      </c>
      <c r="S109" s="32"/>
      <c r="T109" s="33"/>
    </row>
    <row r="110" spans="2:20" ht="12.75" x14ac:dyDescent="0.2">
      <c r="B110" s="42" t="s">
        <v>388</v>
      </c>
      <c r="C110" s="43"/>
      <c r="D110" s="42">
        <v>60</v>
      </c>
      <c r="E110" s="42">
        <v>50000</v>
      </c>
      <c r="F110" s="42">
        <v>5</v>
      </c>
      <c r="G110" s="44">
        <v>580</v>
      </c>
      <c r="H110" s="38"/>
      <c r="I110" s="46"/>
      <c r="J110" s="37"/>
      <c r="K110" s="11">
        <f t="shared" si="6"/>
        <v>0</v>
      </c>
      <c r="L110" s="39"/>
      <c r="M110" s="40"/>
      <c r="N110" s="40"/>
      <c r="O110" s="40"/>
      <c r="P110" s="11">
        <f t="shared" si="7"/>
        <v>0</v>
      </c>
      <c r="Q110" s="11">
        <f t="shared" si="8"/>
        <v>0</v>
      </c>
      <c r="R110" s="35" t="e">
        <f t="shared" si="9"/>
        <v>#DIV/0!</v>
      </c>
      <c r="S110" s="32"/>
      <c r="T110" s="33"/>
    </row>
    <row r="111" spans="2:20" ht="12.75" x14ac:dyDescent="0.2">
      <c r="B111" s="42" t="s">
        <v>389</v>
      </c>
      <c r="C111" s="43"/>
      <c r="D111" s="42">
        <v>60</v>
      </c>
      <c r="E111" s="42">
        <v>75000</v>
      </c>
      <c r="F111" s="42">
        <v>5</v>
      </c>
      <c r="G111" s="44">
        <v>610</v>
      </c>
      <c r="H111" s="38"/>
      <c r="I111" s="46"/>
      <c r="J111" s="37"/>
      <c r="K111" s="11">
        <f t="shared" si="6"/>
        <v>0</v>
      </c>
      <c r="L111" s="39"/>
      <c r="M111" s="40"/>
      <c r="N111" s="40"/>
      <c r="O111" s="40"/>
      <c r="P111" s="11">
        <f t="shared" si="7"/>
        <v>0</v>
      </c>
      <c r="Q111" s="11">
        <f t="shared" si="8"/>
        <v>0</v>
      </c>
      <c r="R111" s="35" t="e">
        <f t="shared" si="9"/>
        <v>#DIV/0!</v>
      </c>
      <c r="S111" s="32"/>
      <c r="T111" s="33"/>
    </row>
    <row r="112" spans="2:20" ht="12.75" x14ac:dyDescent="0.2">
      <c r="B112" s="42" t="s">
        <v>390</v>
      </c>
      <c r="C112" s="43"/>
      <c r="D112" s="42">
        <v>36</v>
      </c>
      <c r="E112" s="42">
        <v>30000</v>
      </c>
      <c r="F112" s="42">
        <v>5</v>
      </c>
      <c r="G112" s="44">
        <v>745</v>
      </c>
      <c r="H112" s="38"/>
      <c r="I112" s="46"/>
      <c r="J112" s="37"/>
      <c r="K112" s="11">
        <f t="shared" si="6"/>
        <v>0</v>
      </c>
      <c r="L112" s="39"/>
      <c r="M112" s="40"/>
      <c r="N112" s="40"/>
      <c r="O112" s="40"/>
      <c r="P112" s="11">
        <f t="shared" si="7"/>
        <v>0</v>
      </c>
      <c r="Q112" s="11">
        <f t="shared" si="8"/>
        <v>0</v>
      </c>
      <c r="R112" s="35" t="e">
        <f t="shared" si="9"/>
        <v>#DIV/0!</v>
      </c>
      <c r="S112" s="32"/>
      <c r="T112" s="33"/>
    </row>
    <row r="113" spans="2:21" ht="12.75" x14ac:dyDescent="0.2">
      <c r="B113" s="42" t="s">
        <v>391</v>
      </c>
      <c r="C113" s="43"/>
      <c r="D113" s="42">
        <v>36</v>
      </c>
      <c r="E113" s="42">
        <v>45000</v>
      </c>
      <c r="F113" s="42">
        <v>5</v>
      </c>
      <c r="G113" s="44">
        <v>780</v>
      </c>
      <c r="H113" s="38"/>
      <c r="I113" s="46"/>
      <c r="J113" s="37"/>
      <c r="K113" s="11">
        <f t="shared" si="6"/>
        <v>0</v>
      </c>
      <c r="L113" s="39"/>
      <c r="M113" s="40"/>
      <c r="N113" s="40"/>
      <c r="O113" s="40"/>
      <c r="P113" s="11">
        <f t="shared" si="7"/>
        <v>0</v>
      </c>
      <c r="Q113" s="11">
        <f t="shared" si="8"/>
        <v>0</v>
      </c>
      <c r="R113" s="35" t="e">
        <f t="shared" si="9"/>
        <v>#DIV/0!</v>
      </c>
      <c r="S113" s="32"/>
      <c r="T113" s="33"/>
    </row>
    <row r="114" spans="2:21" ht="12.75" x14ac:dyDescent="0.2">
      <c r="B114" s="42" t="s">
        <v>392</v>
      </c>
      <c r="C114" s="43"/>
      <c r="D114" s="42">
        <v>48</v>
      </c>
      <c r="E114" s="42">
        <v>40000</v>
      </c>
      <c r="F114" s="42">
        <v>5</v>
      </c>
      <c r="G114" s="44">
        <v>665</v>
      </c>
      <c r="H114" s="38"/>
      <c r="I114" s="46"/>
      <c r="J114" s="37"/>
      <c r="K114" s="11">
        <f t="shared" si="6"/>
        <v>0</v>
      </c>
      <c r="L114" s="39"/>
      <c r="M114" s="40"/>
      <c r="N114" s="40"/>
      <c r="O114" s="40"/>
      <c r="P114" s="11">
        <f t="shared" si="7"/>
        <v>0</v>
      </c>
      <c r="Q114" s="11">
        <f t="shared" si="8"/>
        <v>0</v>
      </c>
      <c r="R114" s="35" t="e">
        <f t="shared" si="9"/>
        <v>#DIV/0!</v>
      </c>
      <c r="S114" s="32"/>
      <c r="T114" s="33"/>
    </row>
    <row r="115" spans="2:21" ht="12.75" x14ac:dyDescent="0.2">
      <c r="B115" s="42" t="s">
        <v>393</v>
      </c>
      <c r="C115" s="43"/>
      <c r="D115" s="42">
        <v>48</v>
      </c>
      <c r="E115" s="42">
        <v>60000</v>
      </c>
      <c r="F115" s="42">
        <v>5</v>
      </c>
      <c r="G115" s="44">
        <v>700</v>
      </c>
      <c r="H115" s="38"/>
      <c r="I115" s="46"/>
      <c r="J115" s="37"/>
      <c r="K115" s="11">
        <f t="shared" si="6"/>
        <v>0</v>
      </c>
      <c r="L115" s="39"/>
      <c r="M115" s="40"/>
      <c r="N115" s="40"/>
      <c r="O115" s="40"/>
      <c r="P115" s="11">
        <f t="shared" si="7"/>
        <v>0</v>
      </c>
      <c r="Q115" s="11">
        <f t="shared" si="8"/>
        <v>0</v>
      </c>
      <c r="R115" s="35" t="e">
        <f t="shared" si="9"/>
        <v>#DIV/0!</v>
      </c>
      <c r="S115" s="32"/>
      <c r="T115" s="33"/>
    </row>
    <row r="116" spans="2:21" ht="12.75" x14ac:dyDescent="0.2">
      <c r="B116" s="42" t="s">
        <v>394</v>
      </c>
      <c r="C116" s="43"/>
      <c r="D116" s="42">
        <v>60</v>
      </c>
      <c r="E116" s="42">
        <v>50000</v>
      </c>
      <c r="F116" s="42">
        <v>5</v>
      </c>
      <c r="G116" s="44">
        <v>650</v>
      </c>
      <c r="H116" s="38"/>
      <c r="I116" s="46"/>
      <c r="J116" s="37"/>
      <c r="K116" s="11">
        <f t="shared" si="6"/>
        <v>0</v>
      </c>
      <c r="L116" s="39"/>
      <c r="M116" s="40"/>
      <c r="N116" s="40"/>
      <c r="O116" s="40"/>
      <c r="P116" s="11">
        <f t="shared" si="7"/>
        <v>0</v>
      </c>
      <c r="Q116" s="11">
        <f t="shared" si="8"/>
        <v>0</v>
      </c>
      <c r="R116" s="35" t="e">
        <f t="shared" si="9"/>
        <v>#DIV/0!</v>
      </c>
      <c r="S116" s="32"/>
      <c r="T116" s="33"/>
    </row>
    <row r="117" spans="2:21" ht="12.75" x14ac:dyDescent="0.2">
      <c r="B117" s="42" t="s">
        <v>395</v>
      </c>
      <c r="C117" s="43"/>
      <c r="D117" s="42">
        <v>60</v>
      </c>
      <c r="E117" s="42">
        <v>75000</v>
      </c>
      <c r="F117" s="42">
        <v>5</v>
      </c>
      <c r="G117" s="44">
        <v>680</v>
      </c>
      <c r="H117" s="38"/>
      <c r="I117" s="46"/>
      <c r="J117" s="37"/>
      <c r="K117" s="11">
        <f t="shared" si="6"/>
        <v>0</v>
      </c>
      <c r="L117" s="39"/>
      <c r="M117" s="40"/>
      <c r="N117" s="40"/>
      <c r="O117" s="40"/>
      <c r="P117" s="11">
        <f t="shared" si="7"/>
        <v>0</v>
      </c>
      <c r="Q117" s="11">
        <f t="shared" si="8"/>
        <v>0</v>
      </c>
      <c r="R117" s="35" t="e">
        <f t="shared" si="9"/>
        <v>#DIV/0!</v>
      </c>
      <c r="S117" s="32"/>
      <c r="T117" s="33"/>
    </row>
    <row r="118" spans="2:21" ht="12.75" x14ac:dyDescent="0.2">
      <c r="B118" s="42" t="s">
        <v>396</v>
      </c>
      <c r="C118" s="43"/>
      <c r="D118" s="42">
        <v>36</v>
      </c>
      <c r="E118" s="42">
        <v>30000</v>
      </c>
      <c r="F118" s="42">
        <v>10</v>
      </c>
      <c r="G118" s="44">
        <v>865</v>
      </c>
      <c r="H118" s="38"/>
      <c r="I118" s="46"/>
      <c r="J118" s="37"/>
      <c r="K118" s="11">
        <f t="shared" si="6"/>
        <v>0</v>
      </c>
      <c r="L118" s="39"/>
      <c r="M118" s="40"/>
      <c r="N118" s="40"/>
      <c r="O118" s="40"/>
      <c r="P118" s="11">
        <f t="shared" si="7"/>
        <v>0</v>
      </c>
      <c r="Q118" s="11">
        <f t="shared" si="8"/>
        <v>0</v>
      </c>
      <c r="R118" s="35" t="e">
        <f t="shared" si="9"/>
        <v>#DIV/0!</v>
      </c>
      <c r="S118" s="32"/>
      <c r="T118" s="33"/>
    </row>
    <row r="119" spans="2:21" ht="12.75" x14ac:dyDescent="0.2">
      <c r="B119" s="42" t="s">
        <v>397</v>
      </c>
      <c r="C119" s="43"/>
      <c r="D119" s="42">
        <v>36</v>
      </c>
      <c r="E119" s="42">
        <v>45000</v>
      </c>
      <c r="F119" s="42">
        <v>5</v>
      </c>
      <c r="G119" s="44">
        <v>910</v>
      </c>
      <c r="H119" s="38"/>
      <c r="I119" s="46"/>
      <c r="J119" s="37"/>
      <c r="K119" s="11">
        <f t="shared" si="6"/>
        <v>0</v>
      </c>
      <c r="L119" s="39"/>
      <c r="M119" s="40"/>
      <c r="N119" s="40"/>
      <c r="O119" s="40"/>
      <c r="P119" s="11">
        <f t="shared" si="7"/>
        <v>0</v>
      </c>
      <c r="Q119" s="11">
        <f t="shared" si="8"/>
        <v>0</v>
      </c>
      <c r="R119" s="35" t="e">
        <f t="shared" si="9"/>
        <v>#DIV/0!</v>
      </c>
      <c r="S119" s="32"/>
      <c r="T119" s="33"/>
    </row>
    <row r="120" spans="2:21" ht="12.75" x14ac:dyDescent="0.2">
      <c r="B120" s="42" t="s">
        <v>398</v>
      </c>
      <c r="C120" s="43"/>
      <c r="D120" s="42">
        <v>48</v>
      </c>
      <c r="E120" s="42">
        <v>40000</v>
      </c>
      <c r="F120" s="42">
        <v>5</v>
      </c>
      <c r="G120" s="44">
        <v>750</v>
      </c>
      <c r="H120" s="38"/>
      <c r="I120" s="46"/>
      <c r="J120" s="37"/>
      <c r="K120" s="11">
        <f t="shared" si="6"/>
        <v>0</v>
      </c>
      <c r="L120" s="39"/>
      <c r="M120" s="40"/>
      <c r="N120" s="40"/>
      <c r="O120" s="40"/>
      <c r="P120" s="11">
        <f t="shared" si="7"/>
        <v>0</v>
      </c>
      <c r="Q120" s="11">
        <f t="shared" si="8"/>
        <v>0</v>
      </c>
      <c r="R120" s="35" t="e">
        <f t="shared" si="9"/>
        <v>#DIV/0!</v>
      </c>
      <c r="S120" s="32"/>
      <c r="T120" s="33"/>
    </row>
    <row r="121" spans="2:21" ht="12.75" x14ac:dyDescent="0.2">
      <c r="B121" s="42" t="s">
        <v>399</v>
      </c>
      <c r="C121" s="43"/>
      <c r="D121" s="42">
        <v>48</v>
      </c>
      <c r="E121" s="42">
        <v>60000</v>
      </c>
      <c r="F121" s="42">
        <v>5</v>
      </c>
      <c r="G121" s="44">
        <v>790</v>
      </c>
      <c r="H121" s="38"/>
      <c r="I121" s="46"/>
      <c r="J121" s="37"/>
      <c r="K121" s="11">
        <f t="shared" si="6"/>
        <v>0</v>
      </c>
      <c r="L121" s="39"/>
      <c r="M121" s="40"/>
      <c r="N121" s="40"/>
      <c r="O121" s="40"/>
      <c r="P121" s="11">
        <f t="shared" si="7"/>
        <v>0</v>
      </c>
      <c r="Q121" s="11">
        <f t="shared" si="8"/>
        <v>0</v>
      </c>
      <c r="R121" s="35" t="e">
        <f t="shared" si="9"/>
        <v>#DIV/0!</v>
      </c>
      <c r="S121" s="32"/>
      <c r="T121" s="33"/>
    </row>
    <row r="122" spans="2:21" ht="12.75" x14ac:dyDescent="0.2">
      <c r="B122" s="42" t="s">
        <v>400</v>
      </c>
      <c r="C122" s="43"/>
      <c r="D122" s="42">
        <v>60</v>
      </c>
      <c r="E122" s="42">
        <v>50000</v>
      </c>
      <c r="F122" s="42">
        <v>5</v>
      </c>
      <c r="G122" s="44">
        <v>705</v>
      </c>
      <c r="H122" s="38"/>
      <c r="I122" s="46"/>
      <c r="J122" s="37"/>
      <c r="K122" s="11">
        <f t="shared" si="6"/>
        <v>0</v>
      </c>
      <c r="L122" s="39"/>
      <c r="M122" s="40"/>
      <c r="N122" s="40"/>
      <c r="O122" s="40"/>
      <c r="P122" s="11">
        <f t="shared" si="7"/>
        <v>0</v>
      </c>
      <c r="Q122" s="11">
        <f t="shared" si="8"/>
        <v>0</v>
      </c>
      <c r="R122" s="35" t="e">
        <f t="shared" si="9"/>
        <v>#DIV/0!</v>
      </c>
      <c r="S122" s="32"/>
      <c r="T122" s="33"/>
    </row>
    <row r="123" spans="2:21" ht="12.75" x14ac:dyDescent="0.2">
      <c r="B123" s="42" t="s">
        <v>401</v>
      </c>
      <c r="C123" s="43"/>
      <c r="D123" s="42">
        <v>60</v>
      </c>
      <c r="E123" s="42">
        <v>75000</v>
      </c>
      <c r="F123" s="42">
        <v>5</v>
      </c>
      <c r="G123" s="44">
        <v>735</v>
      </c>
      <c r="H123" s="38"/>
      <c r="I123" s="46"/>
      <c r="J123" s="37"/>
      <c r="K123" s="11">
        <f t="shared" si="6"/>
        <v>0</v>
      </c>
      <c r="L123" s="39"/>
      <c r="M123" s="40"/>
      <c r="N123" s="40"/>
      <c r="O123" s="40"/>
      <c r="P123" s="11">
        <f t="shared" si="7"/>
        <v>0</v>
      </c>
      <c r="Q123" s="11">
        <f t="shared" si="8"/>
        <v>0</v>
      </c>
      <c r="R123" s="35" t="e">
        <f t="shared" si="9"/>
        <v>#DIV/0!</v>
      </c>
      <c r="S123" s="32"/>
      <c r="T123" s="33"/>
    </row>
    <row r="124" spans="2:21" ht="12.75" x14ac:dyDescent="0.25">
      <c r="B124" s="12" t="s">
        <v>2</v>
      </c>
      <c r="C124" s="12"/>
      <c r="D124" s="12"/>
      <c r="E124" s="12"/>
      <c r="F124" s="12"/>
      <c r="G124" s="13">
        <f>+SUMPRODUCT(D4:D123,F4:F123,G4:G123)</f>
        <v>25429500</v>
      </c>
      <c r="H124" s="13">
        <f>+SUMPRODUCT(H4:H123,D4:D123,F4:F123)</f>
        <v>0</v>
      </c>
      <c r="I124" s="13"/>
      <c r="J124" s="13"/>
      <c r="K124" s="13"/>
      <c r="L124" s="13"/>
      <c r="M124" s="13"/>
      <c r="N124" s="13"/>
      <c r="O124" s="13"/>
      <c r="P124" s="14">
        <f>SUM(P4:P123)</f>
        <v>0</v>
      </c>
      <c r="Q124" s="15">
        <f>SUM(Q4:Q123)</f>
        <v>0</v>
      </c>
      <c r="R124" s="16" t="e">
        <f>Q124/$F$143</f>
        <v>#DIV/0!</v>
      </c>
      <c r="S124" s="75"/>
      <c r="T124" s="75"/>
      <c r="U124" s="8"/>
    </row>
    <row r="125" spans="2:21" x14ac:dyDescent="0.25">
      <c r="U125" s="8"/>
    </row>
    <row r="126" spans="2:21" x14ac:dyDescent="0.25">
      <c r="H126" s="36"/>
      <c r="U126" s="8"/>
    </row>
    <row r="129" spans="2:25" ht="22.7" customHeight="1" x14ac:dyDescent="0.25">
      <c r="B129" s="70" t="s">
        <v>15</v>
      </c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</row>
    <row r="130" spans="2:25" ht="25.5" x14ac:dyDescent="0.25">
      <c r="B130" s="41" t="s">
        <v>6</v>
      </c>
      <c r="C130" s="41"/>
      <c r="D130" s="41"/>
      <c r="E130" s="41"/>
      <c r="F130" s="41" t="s">
        <v>1</v>
      </c>
      <c r="G130" s="41" t="s">
        <v>4</v>
      </c>
      <c r="H130" s="72" t="s">
        <v>7</v>
      </c>
      <c r="I130" s="73"/>
      <c r="J130" s="73"/>
      <c r="K130" s="73"/>
      <c r="L130" s="73"/>
      <c r="M130" s="73"/>
      <c r="N130" s="73"/>
      <c r="O130" s="73"/>
      <c r="P130" s="74"/>
      <c r="Q130" s="61"/>
      <c r="R130" s="62"/>
      <c r="S130" s="62"/>
      <c r="T130" s="62"/>
      <c r="U130" s="62"/>
      <c r="V130" s="62"/>
      <c r="W130" s="62"/>
      <c r="X130" s="62"/>
      <c r="Y130" s="62"/>
    </row>
    <row r="131" spans="2:25" ht="12.75" x14ac:dyDescent="0.25">
      <c r="B131" s="27" t="s">
        <v>5</v>
      </c>
      <c r="C131" s="27"/>
      <c r="D131" s="27"/>
      <c r="E131" s="27"/>
      <c r="F131" s="10"/>
      <c r="G131" s="17" t="e">
        <f t="shared" ref="G131:G138" si="10">F131/$F$143</f>
        <v>#DIV/0!</v>
      </c>
      <c r="H131" s="32"/>
      <c r="I131" s="29"/>
      <c r="J131" s="29"/>
      <c r="K131" s="29"/>
      <c r="L131" s="29"/>
      <c r="M131" s="29"/>
      <c r="N131" s="29"/>
      <c r="O131" s="29"/>
      <c r="P131" s="33"/>
    </row>
    <row r="132" spans="2:25" ht="25.5" x14ac:dyDescent="0.25">
      <c r="B132" s="27" t="s">
        <v>26</v>
      </c>
      <c r="C132" s="27"/>
      <c r="D132" s="27"/>
      <c r="E132" s="27"/>
      <c r="F132" s="10"/>
      <c r="G132" s="17" t="e">
        <f t="shared" si="10"/>
        <v>#DIV/0!</v>
      </c>
      <c r="H132" s="32"/>
      <c r="I132" s="29"/>
      <c r="J132" s="29"/>
      <c r="K132" s="29"/>
      <c r="L132" s="29"/>
      <c r="M132" s="29"/>
      <c r="N132" s="29"/>
      <c r="O132" s="29"/>
      <c r="P132" s="33"/>
    </row>
    <row r="133" spans="2:25" ht="25.5" x14ac:dyDescent="0.25">
      <c r="B133" s="27" t="s">
        <v>27</v>
      </c>
      <c r="C133" s="27"/>
      <c r="D133" s="27"/>
      <c r="E133" s="27"/>
      <c r="F133" s="10"/>
      <c r="G133" s="17" t="e">
        <f t="shared" si="10"/>
        <v>#DIV/0!</v>
      </c>
      <c r="H133" s="32"/>
      <c r="I133" s="29"/>
      <c r="J133" s="29"/>
      <c r="K133" s="29"/>
      <c r="L133" s="29"/>
      <c r="M133" s="29"/>
      <c r="N133" s="29"/>
      <c r="O133" s="29"/>
      <c r="P133" s="33"/>
    </row>
    <row r="134" spans="2:25" ht="25.5" x14ac:dyDescent="0.25">
      <c r="B134" s="27" t="s">
        <v>28</v>
      </c>
      <c r="C134" s="27"/>
      <c r="D134" s="27"/>
      <c r="E134" s="27"/>
      <c r="F134" s="10"/>
      <c r="G134" s="17" t="e">
        <f t="shared" si="10"/>
        <v>#DIV/0!</v>
      </c>
      <c r="H134" s="32"/>
      <c r="I134" s="29"/>
      <c r="J134" s="29"/>
      <c r="K134" s="29"/>
      <c r="L134" s="29"/>
      <c r="M134" s="29"/>
      <c r="N134" s="29"/>
      <c r="O134" s="29"/>
      <c r="P134" s="33"/>
    </row>
    <row r="135" spans="2:25" ht="12.75" x14ac:dyDescent="0.25">
      <c r="B135" s="27" t="s">
        <v>30</v>
      </c>
      <c r="C135" s="27"/>
      <c r="D135" s="27"/>
      <c r="E135" s="27"/>
      <c r="F135" s="10"/>
      <c r="G135" s="17" t="e">
        <f t="shared" si="10"/>
        <v>#DIV/0!</v>
      </c>
      <c r="H135" s="32"/>
      <c r="I135" s="29"/>
      <c r="J135" s="29"/>
      <c r="K135" s="29"/>
      <c r="L135" s="29"/>
      <c r="M135" s="29"/>
      <c r="N135" s="29"/>
      <c r="O135" s="29"/>
      <c r="P135" s="33"/>
    </row>
    <row r="136" spans="2:25" ht="12.75" x14ac:dyDescent="0.25">
      <c r="B136" s="27" t="s">
        <v>29</v>
      </c>
      <c r="C136" s="27"/>
      <c r="D136" s="27"/>
      <c r="E136" s="27"/>
      <c r="F136" s="10"/>
      <c r="G136" s="17" t="e">
        <f t="shared" si="10"/>
        <v>#DIV/0!</v>
      </c>
      <c r="H136" s="32"/>
      <c r="I136" s="29"/>
      <c r="J136" s="29"/>
      <c r="K136" s="29"/>
      <c r="L136" s="29"/>
      <c r="M136" s="29"/>
      <c r="N136" s="29"/>
      <c r="O136" s="29"/>
      <c r="P136" s="33"/>
    </row>
    <row r="137" spans="2:25" ht="38.25" x14ac:dyDescent="0.25">
      <c r="B137" s="27" t="s">
        <v>37</v>
      </c>
      <c r="C137" s="27"/>
      <c r="D137" s="27"/>
      <c r="E137" s="27"/>
      <c r="F137" s="10"/>
      <c r="G137" s="17" t="e">
        <f t="shared" si="10"/>
        <v>#DIV/0!</v>
      </c>
      <c r="H137" s="32"/>
      <c r="I137" s="29"/>
      <c r="J137" s="29"/>
      <c r="K137" s="29"/>
      <c r="L137" s="29"/>
      <c r="M137" s="29"/>
      <c r="N137" s="29"/>
      <c r="O137" s="29"/>
      <c r="P137" s="33"/>
    </row>
    <row r="138" spans="2:25" ht="12.75" x14ac:dyDescent="0.25">
      <c r="B138" s="12" t="s">
        <v>2</v>
      </c>
      <c r="C138" s="12"/>
      <c r="D138" s="12"/>
      <c r="E138" s="12"/>
      <c r="F138" s="19">
        <f>SUM(F131:F137)</f>
        <v>0</v>
      </c>
      <c r="G138" s="18" t="e">
        <f t="shared" si="10"/>
        <v>#DIV/0!</v>
      </c>
      <c r="H138" s="63"/>
      <c r="I138" s="64"/>
      <c r="J138" s="64"/>
      <c r="K138" s="64"/>
      <c r="L138" s="64"/>
      <c r="M138" s="64"/>
      <c r="N138" s="64"/>
      <c r="O138" s="64"/>
      <c r="P138" s="65"/>
    </row>
    <row r="141" spans="2:25" ht="22.7" customHeight="1" x14ac:dyDescent="0.25">
      <c r="B141" s="60" t="s">
        <v>8</v>
      </c>
      <c r="C141" s="60"/>
      <c r="D141" s="60"/>
      <c r="E141" s="60"/>
      <c r="F141" s="60"/>
      <c r="G141" s="60"/>
    </row>
    <row r="142" spans="2:25" ht="30" x14ac:dyDescent="0.25">
      <c r="B142" s="20" t="s">
        <v>9</v>
      </c>
      <c r="C142" s="20"/>
      <c r="D142" s="20"/>
      <c r="E142" s="26"/>
      <c r="F142" s="21">
        <f>P124</f>
        <v>0</v>
      </c>
      <c r="G142" s="22"/>
    </row>
    <row r="143" spans="2:25" ht="30" x14ac:dyDescent="0.25">
      <c r="B143" s="20" t="s">
        <v>10</v>
      </c>
      <c r="C143" s="20"/>
      <c r="D143" s="20"/>
      <c r="E143" s="25"/>
      <c r="F143" s="21">
        <f>Q124+F138</f>
        <v>0</v>
      </c>
      <c r="G143" s="34" t="e">
        <f>F143/$F$142</f>
        <v>#DIV/0!</v>
      </c>
    </row>
    <row r="144" spans="2:25" ht="30" x14ac:dyDescent="0.25">
      <c r="B144" s="20" t="s">
        <v>11</v>
      </c>
      <c r="C144" s="20"/>
      <c r="D144" s="20"/>
      <c r="E144" s="20"/>
      <c r="F144" s="21">
        <f>F142-F143</f>
        <v>0</v>
      </c>
      <c r="G144" s="23" t="e">
        <f>F144/$F$142</f>
        <v>#DIV/0!</v>
      </c>
    </row>
    <row r="145" spans="2:7" ht="15" x14ac:dyDescent="0.25">
      <c r="B145" s="24"/>
      <c r="C145" s="24"/>
      <c r="D145" s="24"/>
      <c r="E145" s="24"/>
      <c r="F145" s="24"/>
      <c r="G145" s="24"/>
    </row>
  </sheetData>
  <mergeCells count="9">
    <mergeCell ref="H138:P138"/>
    <mergeCell ref="B141:G141"/>
    <mergeCell ref="B1:T1"/>
    <mergeCell ref="B2:T2"/>
    <mergeCell ref="S3:T3"/>
    <mergeCell ref="S124:T124"/>
    <mergeCell ref="B129:P129"/>
    <mergeCell ref="H130:P130"/>
    <mergeCell ref="Q130:Y130"/>
  </mergeCells>
  <pageMargins left="0.7" right="0.7" top="0.75" bottom="0.75" header="0.3" footer="0.3"/>
  <pageSetup paperSize="8" scale="6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49"/>
  <sheetViews>
    <sheetView topLeftCell="F2" zoomScaleNormal="100" zoomScalePageLayoutView="77" workbookViewId="0">
      <selection activeCell="N12" sqref="N12"/>
    </sheetView>
  </sheetViews>
  <sheetFormatPr defaultColWidth="8.7109375" defaultRowHeight="12" x14ac:dyDescent="0.25"/>
  <cols>
    <col min="1" max="1" width="4" style="1" customWidth="1"/>
    <col min="2" max="2" width="13.7109375" style="1" customWidth="1"/>
    <col min="3" max="3" width="27.85546875" style="1" customWidth="1"/>
    <col min="4" max="4" width="14.28515625" style="1" customWidth="1"/>
    <col min="5" max="5" width="12.85546875" style="1" customWidth="1"/>
    <col min="6" max="6" width="11.42578125" style="1" customWidth="1"/>
    <col min="7" max="7" width="13.28515625" style="1" bestFit="1" customWidth="1"/>
    <col min="8" max="8" width="15.28515625" style="1" bestFit="1" customWidth="1"/>
    <col min="9" max="9" width="13.42578125" style="1" customWidth="1"/>
    <col min="10" max="10" width="12.140625" style="1" customWidth="1"/>
    <col min="11" max="11" width="14.7109375" style="1" customWidth="1"/>
    <col min="12" max="15" width="13.42578125" style="1" customWidth="1"/>
    <col min="16" max="16" width="12.140625" style="1" bestFit="1" customWidth="1"/>
    <col min="17" max="17" width="13.7109375" style="1" bestFit="1" customWidth="1"/>
    <col min="18" max="18" width="11.5703125" style="1" customWidth="1"/>
    <col min="19" max="19" width="10.5703125" style="1" bestFit="1" customWidth="1"/>
    <col min="20" max="20" width="11.140625" style="1" customWidth="1"/>
    <col min="21" max="23" width="9.7109375" style="1" customWidth="1"/>
    <col min="24" max="24" width="11.85546875" style="1" customWidth="1"/>
    <col min="25" max="16384" width="8.7109375" style="1"/>
  </cols>
  <sheetData>
    <row r="1" spans="2:20" ht="15" x14ac:dyDescent="0.25">
      <c r="B1" s="66" t="s">
        <v>431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2:20" ht="22.7" customHeight="1" x14ac:dyDescent="0.25">
      <c r="B2" s="67" t="s">
        <v>17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8"/>
    </row>
    <row r="3" spans="2:20" ht="102" x14ac:dyDescent="0.25">
      <c r="B3" s="41" t="s">
        <v>41</v>
      </c>
      <c r="C3" s="41" t="s">
        <v>40</v>
      </c>
      <c r="D3" s="41" t="s">
        <v>33</v>
      </c>
      <c r="E3" s="41" t="s">
        <v>34</v>
      </c>
      <c r="F3" s="41" t="s">
        <v>16</v>
      </c>
      <c r="G3" s="41" t="s">
        <v>3</v>
      </c>
      <c r="H3" s="41" t="s">
        <v>31</v>
      </c>
      <c r="I3" s="41" t="s">
        <v>432</v>
      </c>
      <c r="J3" s="41" t="s">
        <v>35</v>
      </c>
      <c r="K3" s="41" t="s">
        <v>36</v>
      </c>
      <c r="L3" s="41" t="s">
        <v>32</v>
      </c>
      <c r="M3" s="45" t="s">
        <v>433</v>
      </c>
      <c r="N3" s="41" t="s">
        <v>38</v>
      </c>
      <c r="O3" s="41" t="s">
        <v>39</v>
      </c>
      <c r="P3" s="41" t="s">
        <v>0</v>
      </c>
      <c r="Q3" s="41" t="s">
        <v>1</v>
      </c>
      <c r="R3" s="41" t="s">
        <v>4</v>
      </c>
      <c r="S3" s="69" t="s">
        <v>7</v>
      </c>
      <c r="T3" s="69"/>
    </row>
    <row r="4" spans="2:20" ht="12.75" x14ac:dyDescent="0.2">
      <c r="B4" s="42" t="s">
        <v>414</v>
      </c>
      <c r="C4" s="43"/>
      <c r="D4" s="42">
        <v>72</v>
      </c>
      <c r="E4" s="42">
        <v>180000</v>
      </c>
      <c r="F4" s="42">
        <v>100</v>
      </c>
      <c r="G4" s="44">
        <v>410</v>
      </c>
      <c r="H4" s="38"/>
      <c r="I4" s="46"/>
      <c r="J4" s="37"/>
      <c r="K4" s="11">
        <f>+(I4-J4)</f>
        <v>0</v>
      </c>
      <c r="L4" s="39"/>
      <c r="M4" s="40"/>
      <c r="N4" s="40"/>
      <c r="O4" s="40"/>
      <c r="P4" s="11">
        <f t="shared" ref="P4" si="0">+H4*D4*F4</f>
        <v>0</v>
      </c>
      <c r="Q4" s="11">
        <f t="shared" ref="Q4" si="1">+(K4+(N4+O4+M4)*D4)*F4</f>
        <v>0</v>
      </c>
      <c r="R4" s="35" t="e">
        <f t="shared" ref="R4:R28" si="2">Q4/$F$47</f>
        <v>#DIV/0!</v>
      </c>
      <c r="S4" s="32"/>
      <c r="T4" s="33"/>
    </row>
    <row r="5" spans="2:20" ht="12.75" x14ac:dyDescent="0.2">
      <c r="B5" s="42" t="s">
        <v>415</v>
      </c>
      <c r="C5" s="43"/>
      <c r="D5" s="42">
        <v>72</v>
      </c>
      <c r="E5" s="42">
        <v>180000</v>
      </c>
      <c r="F5" s="42">
        <v>100</v>
      </c>
      <c r="G5" s="44">
        <v>480</v>
      </c>
      <c r="H5" s="38"/>
      <c r="I5" s="46"/>
      <c r="J5" s="37"/>
      <c r="K5" s="11">
        <f t="shared" ref="K5:K27" si="3">+(I5-J5)</f>
        <v>0</v>
      </c>
      <c r="L5" s="39"/>
      <c r="M5" s="40"/>
      <c r="N5" s="40"/>
      <c r="O5" s="40"/>
      <c r="P5" s="11">
        <f t="shared" ref="P5:P27" si="4">+H5*D5*F5</f>
        <v>0</v>
      </c>
      <c r="Q5" s="11">
        <f>+(K5+(N5+O5+M5)*D5)*F5</f>
        <v>0</v>
      </c>
      <c r="R5" s="35" t="e">
        <f t="shared" si="2"/>
        <v>#DIV/0!</v>
      </c>
      <c r="S5" s="32"/>
      <c r="T5" s="33"/>
    </row>
    <row r="6" spans="2:20" ht="12.75" x14ac:dyDescent="0.2">
      <c r="B6" s="42" t="s">
        <v>416</v>
      </c>
      <c r="C6" s="43"/>
      <c r="D6" s="42">
        <v>72</v>
      </c>
      <c r="E6" s="42">
        <v>180000</v>
      </c>
      <c r="F6" s="42">
        <v>220</v>
      </c>
      <c r="G6" s="44">
        <v>450</v>
      </c>
      <c r="H6" s="38"/>
      <c r="I6" s="46"/>
      <c r="J6" s="37"/>
      <c r="K6" s="11">
        <f t="shared" si="3"/>
        <v>0</v>
      </c>
      <c r="L6" s="39"/>
      <c r="M6" s="40"/>
      <c r="N6" s="40"/>
      <c r="O6" s="40"/>
      <c r="P6" s="11">
        <f t="shared" si="4"/>
        <v>0</v>
      </c>
      <c r="Q6" s="11">
        <f t="shared" ref="Q6:Q27" si="5">+(K6+(N6+O6+M6)*D6)*F6</f>
        <v>0</v>
      </c>
      <c r="R6" s="35" t="e">
        <f t="shared" si="2"/>
        <v>#DIV/0!</v>
      </c>
      <c r="S6" s="32"/>
      <c r="T6" s="33"/>
    </row>
    <row r="7" spans="2:20" ht="12.75" x14ac:dyDescent="0.2">
      <c r="B7" s="42" t="s">
        <v>417</v>
      </c>
      <c r="C7" s="43"/>
      <c r="D7" s="42">
        <v>72</v>
      </c>
      <c r="E7" s="42">
        <v>180000</v>
      </c>
      <c r="F7" s="42">
        <v>100</v>
      </c>
      <c r="G7" s="44">
        <v>510</v>
      </c>
      <c r="H7" s="38"/>
      <c r="I7" s="46"/>
      <c r="J7" s="37"/>
      <c r="K7" s="11">
        <f t="shared" si="3"/>
        <v>0</v>
      </c>
      <c r="L7" s="39"/>
      <c r="M7" s="40"/>
      <c r="N7" s="40"/>
      <c r="O7" s="40"/>
      <c r="P7" s="11">
        <f t="shared" si="4"/>
        <v>0</v>
      </c>
      <c r="Q7" s="11">
        <f t="shared" si="5"/>
        <v>0</v>
      </c>
      <c r="R7" s="35" t="e">
        <f t="shared" si="2"/>
        <v>#DIV/0!</v>
      </c>
      <c r="S7" s="32"/>
      <c r="T7" s="33"/>
    </row>
    <row r="8" spans="2:20" ht="12.75" x14ac:dyDescent="0.2">
      <c r="B8" s="42" t="s">
        <v>402</v>
      </c>
      <c r="C8" s="43"/>
      <c r="D8" s="42">
        <v>60</v>
      </c>
      <c r="E8" s="42">
        <v>150000</v>
      </c>
      <c r="F8" s="42">
        <v>600</v>
      </c>
      <c r="G8" s="44">
        <v>650</v>
      </c>
      <c r="H8" s="38"/>
      <c r="I8" s="46"/>
      <c r="J8" s="37"/>
      <c r="K8" s="11">
        <f t="shared" si="3"/>
        <v>0</v>
      </c>
      <c r="L8" s="39"/>
      <c r="M8" s="40"/>
      <c r="N8" s="40"/>
      <c r="O8" s="40"/>
      <c r="P8" s="11">
        <f t="shared" si="4"/>
        <v>0</v>
      </c>
      <c r="Q8" s="11">
        <f t="shared" si="5"/>
        <v>0</v>
      </c>
      <c r="R8" s="35" t="e">
        <f t="shared" si="2"/>
        <v>#DIV/0!</v>
      </c>
      <c r="S8" s="32"/>
      <c r="T8" s="33"/>
    </row>
    <row r="9" spans="2:20" ht="12.75" x14ac:dyDescent="0.2">
      <c r="B9" s="42" t="s">
        <v>403</v>
      </c>
      <c r="C9" s="43"/>
      <c r="D9" s="42">
        <v>72</v>
      </c>
      <c r="E9" s="42">
        <v>180000</v>
      </c>
      <c r="F9" s="42">
        <v>200</v>
      </c>
      <c r="G9" s="44">
        <v>600</v>
      </c>
      <c r="H9" s="38"/>
      <c r="I9" s="46"/>
      <c r="J9" s="37"/>
      <c r="K9" s="11">
        <f t="shared" si="3"/>
        <v>0</v>
      </c>
      <c r="L9" s="39"/>
      <c r="M9" s="40"/>
      <c r="N9" s="40"/>
      <c r="O9" s="40"/>
      <c r="P9" s="11">
        <f t="shared" si="4"/>
        <v>0</v>
      </c>
      <c r="Q9" s="11">
        <f t="shared" si="5"/>
        <v>0</v>
      </c>
      <c r="R9" s="35" t="e">
        <f t="shared" si="2"/>
        <v>#DIV/0!</v>
      </c>
      <c r="S9" s="32"/>
      <c r="T9" s="33"/>
    </row>
    <row r="10" spans="2:20" ht="12.75" x14ac:dyDescent="0.2">
      <c r="B10" s="42" t="s">
        <v>418</v>
      </c>
      <c r="C10" s="43"/>
      <c r="D10" s="42">
        <v>60</v>
      </c>
      <c r="E10" s="42">
        <v>150000</v>
      </c>
      <c r="F10" s="42">
        <v>2000</v>
      </c>
      <c r="G10" s="44">
        <v>820</v>
      </c>
      <c r="H10" s="38"/>
      <c r="I10" s="46"/>
      <c r="J10" s="37"/>
      <c r="K10" s="11">
        <f t="shared" si="3"/>
        <v>0</v>
      </c>
      <c r="L10" s="39"/>
      <c r="M10" s="40"/>
      <c r="N10" s="40"/>
      <c r="O10" s="40"/>
      <c r="P10" s="11">
        <f t="shared" si="4"/>
        <v>0</v>
      </c>
      <c r="Q10" s="11">
        <f t="shared" si="5"/>
        <v>0</v>
      </c>
      <c r="R10" s="35" t="e">
        <f t="shared" si="2"/>
        <v>#DIV/0!</v>
      </c>
      <c r="S10" s="32"/>
      <c r="T10" s="33"/>
    </row>
    <row r="11" spans="2:20" ht="12.75" x14ac:dyDescent="0.2">
      <c r="B11" s="42" t="s">
        <v>404</v>
      </c>
      <c r="C11" s="43"/>
      <c r="D11" s="42">
        <v>60</v>
      </c>
      <c r="E11" s="42">
        <v>150000</v>
      </c>
      <c r="F11" s="42">
        <v>100</v>
      </c>
      <c r="G11" s="44">
        <v>850</v>
      </c>
      <c r="H11" s="38"/>
      <c r="I11" s="46"/>
      <c r="J11" s="37"/>
      <c r="K11" s="11">
        <f t="shared" si="3"/>
        <v>0</v>
      </c>
      <c r="L11" s="39"/>
      <c r="M11" s="40"/>
      <c r="N11" s="40"/>
      <c r="O11" s="40"/>
      <c r="P11" s="11">
        <f t="shared" si="4"/>
        <v>0</v>
      </c>
      <c r="Q11" s="11">
        <f t="shared" si="5"/>
        <v>0</v>
      </c>
      <c r="R11" s="35" t="e">
        <f t="shared" si="2"/>
        <v>#DIV/0!</v>
      </c>
      <c r="S11" s="32"/>
      <c r="T11" s="33"/>
    </row>
    <row r="12" spans="2:20" ht="12.75" x14ac:dyDescent="0.2">
      <c r="B12" s="42" t="s">
        <v>405</v>
      </c>
      <c r="C12" s="43"/>
      <c r="D12" s="42">
        <v>72</v>
      </c>
      <c r="E12" s="42">
        <v>180000</v>
      </c>
      <c r="F12" s="42">
        <v>30</v>
      </c>
      <c r="G12" s="44">
        <v>750</v>
      </c>
      <c r="H12" s="38"/>
      <c r="I12" s="46"/>
      <c r="J12" s="37"/>
      <c r="K12" s="11">
        <f t="shared" si="3"/>
        <v>0</v>
      </c>
      <c r="L12" s="39"/>
      <c r="M12" s="40"/>
      <c r="N12" s="40"/>
      <c r="O12" s="40"/>
      <c r="P12" s="11">
        <f t="shared" si="4"/>
        <v>0</v>
      </c>
      <c r="Q12" s="11">
        <f t="shared" si="5"/>
        <v>0</v>
      </c>
      <c r="R12" s="35" t="e">
        <f t="shared" si="2"/>
        <v>#DIV/0!</v>
      </c>
      <c r="S12" s="32"/>
      <c r="T12" s="33"/>
    </row>
    <row r="13" spans="2:20" ht="12.75" x14ac:dyDescent="0.2">
      <c r="B13" s="42" t="s">
        <v>419</v>
      </c>
      <c r="C13" s="43"/>
      <c r="D13" s="42">
        <v>72</v>
      </c>
      <c r="E13" s="42">
        <v>180000</v>
      </c>
      <c r="F13" s="42">
        <v>50</v>
      </c>
      <c r="G13" s="44">
        <v>500</v>
      </c>
      <c r="H13" s="38"/>
      <c r="I13" s="46"/>
      <c r="J13" s="37"/>
      <c r="K13" s="11">
        <f t="shared" si="3"/>
        <v>0</v>
      </c>
      <c r="L13" s="39"/>
      <c r="M13" s="40"/>
      <c r="N13" s="40"/>
      <c r="O13" s="40"/>
      <c r="P13" s="11">
        <f t="shared" si="4"/>
        <v>0</v>
      </c>
      <c r="Q13" s="11">
        <f t="shared" si="5"/>
        <v>0</v>
      </c>
      <c r="R13" s="35" t="e">
        <f t="shared" si="2"/>
        <v>#DIV/0!</v>
      </c>
      <c r="S13" s="32"/>
      <c r="T13" s="33"/>
    </row>
    <row r="14" spans="2:20" ht="12.75" x14ac:dyDescent="0.2">
      <c r="B14" s="42" t="s">
        <v>420</v>
      </c>
      <c r="C14" s="43"/>
      <c r="D14" s="42">
        <v>72</v>
      </c>
      <c r="E14" s="42">
        <v>180000</v>
      </c>
      <c r="F14" s="42">
        <v>30</v>
      </c>
      <c r="G14" s="44">
        <v>590</v>
      </c>
      <c r="H14" s="38"/>
      <c r="I14" s="46"/>
      <c r="J14" s="37"/>
      <c r="K14" s="11">
        <f t="shared" si="3"/>
        <v>0</v>
      </c>
      <c r="L14" s="39"/>
      <c r="M14" s="40"/>
      <c r="N14" s="40"/>
      <c r="O14" s="40"/>
      <c r="P14" s="11">
        <f t="shared" si="4"/>
        <v>0</v>
      </c>
      <c r="Q14" s="11">
        <f t="shared" si="5"/>
        <v>0</v>
      </c>
      <c r="R14" s="35" t="e">
        <f t="shared" si="2"/>
        <v>#DIV/0!</v>
      </c>
      <c r="S14" s="32"/>
      <c r="T14" s="33"/>
    </row>
    <row r="15" spans="2:20" ht="12.75" x14ac:dyDescent="0.2">
      <c r="B15" s="42" t="s">
        <v>421</v>
      </c>
      <c r="C15" s="43"/>
      <c r="D15" s="42">
        <v>60</v>
      </c>
      <c r="E15" s="42">
        <v>150000</v>
      </c>
      <c r="F15" s="42">
        <v>30</v>
      </c>
      <c r="G15" s="44">
        <v>680</v>
      </c>
      <c r="H15" s="38"/>
      <c r="I15" s="46"/>
      <c r="J15" s="37"/>
      <c r="K15" s="11">
        <f t="shared" si="3"/>
        <v>0</v>
      </c>
      <c r="L15" s="39"/>
      <c r="M15" s="40"/>
      <c r="N15" s="40"/>
      <c r="O15" s="40"/>
      <c r="P15" s="11">
        <f t="shared" si="4"/>
        <v>0</v>
      </c>
      <c r="Q15" s="11">
        <f t="shared" si="5"/>
        <v>0</v>
      </c>
      <c r="R15" s="35" t="e">
        <f t="shared" si="2"/>
        <v>#DIV/0!</v>
      </c>
      <c r="S15" s="32"/>
      <c r="T15" s="33"/>
    </row>
    <row r="16" spans="2:20" ht="12.75" x14ac:dyDescent="0.2">
      <c r="B16" s="42" t="s">
        <v>406</v>
      </c>
      <c r="C16" s="43"/>
      <c r="D16" s="42">
        <v>60</v>
      </c>
      <c r="E16" s="42">
        <v>150000</v>
      </c>
      <c r="F16" s="42">
        <v>200</v>
      </c>
      <c r="G16" s="44">
        <v>860</v>
      </c>
      <c r="H16" s="38"/>
      <c r="I16" s="46"/>
      <c r="J16" s="37"/>
      <c r="K16" s="11">
        <f t="shared" si="3"/>
        <v>0</v>
      </c>
      <c r="L16" s="39"/>
      <c r="M16" s="40"/>
      <c r="N16" s="40"/>
      <c r="O16" s="40"/>
      <c r="P16" s="11">
        <f t="shared" si="4"/>
        <v>0</v>
      </c>
      <c r="Q16" s="11">
        <f t="shared" si="5"/>
        <v>0</v>
      </c>
      <c r="R16" s="35" t="e">
        <f t="shared" si="2"/>
        <v>#DIV/0!</v>
      </c>
      <c r="S16" s="32"/>
      <c r="T16" s="33"/>
    </row>
    <row r="17" spans="2:21" ht="12.75" x14ac:dyDescent="0.2">
      <c r="B17" s="42" t="s">
        <v>407</v>
      </c>
      <c r="C17" s="43"/>
      <c r="D17" s="42">
        <v>72</v>
      </c>
      <c r="E17" s="42">
        <v>180000</v>
      </c>
      <c r="F17" s="42">
        <v>50</v>
      </c>
      <c r="G17" s="44">
        <v>770</v>
      </c>
      <c r="H17" s="38"/>
      <c r="I17" s="46"/>
      <c r="J17" s="37"/>
      <c r="K17" s="11">
        <f t="shared" si="3"/>
        <v>0</v>
      </c>
      <c r="L17" s="39"/>
      <c r="M17" s="40"/>
      <c r="N17" s="40"/>
      <c r="O17" s="40"/>
      <c r="P17" s="11">
        <f t="shared" si="4"/>
        <v>0</v>
      </c>
      <c r="Q17" s="11">
        <f t="shared" si="5"/>
        <v>0</v>
      </c>
      <c r="R17" s="35" t="e">
        <f t="shared" si="2"/>
        <v>#DIV/0!</v>
      </c>
      <c r="S17" s="32"/>
      <c r="T17" s="33"/>
    </row>
    <row r="18" spans="2:21" ht="12.75" x14ac:dyDescent="0.2">
      <c r="B18" s="42" t="s">
        <v>422</v>
      </c>
      <c r="C18" s="43"/>
      <c r="D18" s="42">
        <v>60</v>
      </c>
      <c r="E18" s="42">
        <v>150000</v>
      </c>
      <c r="F18" s="42">
        <v>400</v>
      </c>
      <c r="G18" s="44">
        <v>950</v>
      </c>
      <c r="H18" s="38"/>
      <c r="I18" s="46"/>
      <c r="J18" s="37"/>
      <c r="K18" s="11">
        <f t="shared" si="3"/>
        <v>0</v>
      </c>
      <c r="L18" s="39"/>
      <c r="M18" s="40"/>
      <c r="N18" s="40"/>
      <c r="O18" s="40"/>
      <c r="P18" s="11">
        <f t="shared" si="4"/>
        <v>0</v>
      </c>
      <c r="Q18" s="11">
        <f t="shared" si="5"/>
        <v>0</v>
      </c>
      <c r="R18" s="35" t="e">
        <f t="shared" si="2"/>
        <v>#DIV/0!</v>
      </c>
      <c r="S18" s="32"/>
      <c r="T18" s="33"/>
    </row>
    <row r="19" spans="2:21" ht="12.75" x14ac:dyDescent="0.2">
      <c r="B19" s="42" t="s">
        <v>423</v>
      </c>
      <c r="C19" s="43"/>
      <c r="D19" s="42">
        <v>60</v>
      </c>
      <c r="E19" s="42">
        <v>50000</v>
      </c>
      <c r="F19" s="42">
        <v>100</v>
      </c>
      <c r="G19" s="44">
        <v>750</v>
      </c>
      <c r="H19" s="38"/>
      <c r="I19" s="46"/>
      <c r="J19" s="37"/>
      <c r="K19" s="11">
        <f t="shared" si="3"/>
        <v>0</v>
      </c>
      <c r="L19" s="39"/>
      <c r="M19" s="40"/>
      <c r="N19" s="40"/>
      <c r="O19" s="40"/>
      <c r="P19" s="11">
        <f t="shared" si="4"/>
        <v>0</v>
      </c>
      <c r="Q19" s="11">
        <f t="shared" si="5"/>
        <v>0</v>
      </c>
      <c r="R19" s="35" t="e">
        <f t="shared" si="2"/>
        <v>#DIV/0!</v>
      </c>
      <c r="S19" s="32"/>
      <c r="T19" s="33"/>
    </row>
    <row r="20" spans="2:21" ht="12.75" x14ac:dyDescent="0.2">
      <c r="B20" s="42" t="s">
        <v>424</v>
      </c>
      <c r="C20" s="43"/>
      <c r="D20" s="42">
        <v>60</v>
      </c>
      <c r="E20" s="42">
        <v>50000</v>
      </c>
      <c r="F20" s="42">
        <v>100</v>
      </c>
      <c r="G20" s="44">
        <v>900</v>
      </c>
      <c r="H20" s="38"/>
      <c r="I20" s="46"/>
      <c r="J20" s="37"/>
      <c r="K20" s="11">
        <f t="shared" si="3"/>
        <v>0</v>
      </c>
      <c r="L20" s="39"/>
      <c r="M20" s="40"/>
      <c r="N20" s="40"/>
      <c r="O20" s="40"/>
      <c r="P20" s="11">
        <f t="shared" si="4"/>
        <v>0</v>
      </c>
      <c r="Q20" s="11">
        <f t="shared" si="5"/>
        <v>0</v>
      </c>
      <c r="R20" s="35" t="e">
        <f t="shared" si="2"/>
        <v>#DIV/0!</v>
      </c>
      <c r="S20" s="32"/>
      <c r="T20" s="33"/>
    </row>
    <row r="21" spans="2:21" ht="12.75" x14ac:dyDescent="0.2">
      <c r="B21" s="42" t="s">
        <v>408</v>
      </c>
      <c r="C21" s="43"/>
      <c r="D21" s="42">
        <v>60</v>
      </c>
      <c r="E21" s="42">
        <v>150000</v>
      </c>
      <c r="F21" s="42">
        <v>30</v>
      </c>
      <c r="G21" s="44">
        <v>930</v>
      </c>
      <c r="H21" s="38"/>
      <c r="I21" s="46"/>
      <c r="J21" s="37"/>
      <c r="K21" s="11">
        <f t="shared" si="3"/>
        <v>0</v>
      </c>
      <c r="L21" s="39"/>
      <c r="M21" s="40"/>
      <c r="N21" s="40"/>
      <c r="O21" s="40"/>
      <c r="P21" s="11">
        <f t="shared" si="4"/>
        <v>0</v>
      </c>
      <c r="Q21" s="11">
        <f t="shared" si="5"/>
        <v>0</v>
      </c>
      <c r="R21" s="35" t="e">
        <f t="shared" si="2"/>
        <v>#DIV/0!</v>
      </c>
      <c r="S21" s="32"/>
      <c r="T21" s="33"/>
    </row>
    <row r="22" spans="2:21" ht="12.75" x14ac:dyDescent="0.2">
      <c r="B22" s="42" t="s">
        <v>409</v>
      </c>
      <c r="C22" s="43"/>
      <c r="D22" s="42">
        <v>72</v>
      </c>
      <c r="E22" s="42">
        <v>180000</v>
      </c>
      <c r="F22" s="42">
        <v>50</v>
      </c>
      <c r="G22" s="44">
        <v>805</v>
      </c>
      <c r="H22" s="38"/>
      <c r="I22" s="46"/>
      <c r="J22" s="37"/>
      <c r="K22" s="11">
        <f t="shared" si="3"/>
        <v>0</v>
      </c>
      <c r="L22" s="39"/>
      <c r="M22" s="40"/>
      <c r="N22" s="40"/>
      <c r="O22" s="40"/>
      <c r="P22" s="11">
        <f t="shared" si="4"/>
        <v>0</v>
      </c>
      <c r="Q22" s="11">
        <f t="shared" si="5"/>
        <v>0</v>
      </c>
      <c r="R22" s="35" t="e">
        <f t="shared" si="2"/>
        <v>#DIV/0!</v>
      </c>
      <c r="S22" s="32"/>
      <c r="T22" s="33"/>
    </row>
    <row r="23" spans="2:21" ht="12.75" x14ac:dyDescent="0.2">
      <c r="B23" s="42" t="s">
        <v>425</v>
      </c>
      <c r="C23" s="43"/>
      <c r="D23" s="42">
        <v>60</v>
      </c>
      <c r="E23" s="42">
        <v>150000</v>
      </c>
      <c r="F23" s="42">
        <v>70</v>
      </c>
      <c r="G23" s="44">
        <v>930</v>
      </c>
      <c r="H23" s="38"/>
      <c r="I23" s="46"/>
      <c r="J23" s="37"/>
      <c r="K23" s="11">
        <f t="shared" si="3"/>
        <v>0</v>
      </c>
      <c r="L23" s="39"/>
      <c r="M23" s="40"/>
      <c r="N23" s="40"/>
      <c r="O23" s="40"/>
      <c r="P23" s="11">
        <f t="shared" si="4"/>
        <v>0</v>
      </c>
      <c r="Q23" s="11">
        <f t="shared" si="5"/>
        <v>0</v>
      </c>
      <c r="R23" s="35" t="e">
        <f t="shared" si="2"/>
        <v>#DIV/0!</v>
      </c>
      <c r="S23" s="32"/>
      <c r="T23" s="33"/>
    </row>
    <row r="24" spans="2:21" ht="12.75" x14ac:dyDescent="0.2">
      <c r="B24" s="42" t="s">
        <v>410</v>
      </c>
      <c r="C24" s="43"/>
      <c r="D24" s="42">
        <v>60</v>
      </c>
      <c r="E24" s="42">
        <v>150000</v>
      </c>
      <c r="F24" s="42">
        <v>30</v>
      </c>
      <c r="G24" s="44">
        <v>940</v>
      </c>
      <c r="H24" s="38"/>
      <c r="I24" s="46"/>
      <c r="J24" s="37"/>
      <c r="K24" s="11">
        <f t="shared" si="3"/>
        <v>0</v>
      </c>
      <c r="L24" s="39"/>
      <c r="M24" s="40"/>
      <c r="N24" s="40"/>
      <c r="O24" s="40"/>
      <c r="P24" s="11">
        <f t="shared" si="4"/>
        <v>0</v>
      </c>
      <c r="Q24" s="11">
        <f t="shared" si="5"/>
        <v>0</v>
      </c>
      <c r="R24" s="35" t="e">
        <f t="shared" si="2"/>
        <v>#DIV/0!</v>
      </c>
      <c r="S24" s="32"/>
      <c r="T24" s="33"/>
    </row>
    <row r="25" spans="2:21" ht="12.75" x14ac:dyDescent="0.2">
      <c r="B25" s="42" t="s">
        <v>411</v>
      </c>
      <c r="C25" s="43"/>
      <c r="D25" s="42">
        <v>72</v>
      </c>
      <c r="E25" s="42">
        <v>180000</v>
      </c>
      <c r="F25" s="42">
        <v>30</v>
      </c>
      <c r="G25" s="44">
        <v>860</v>
      </c>
      <c r="H25" s="38"/>
      <c r="I25" s="46"/>
      <c r="J25" s="37"/>
      <c r="K25" s="11">
        <f t="shared" si="3"/>
        <v>0</v>
      </c>
      <c r="L25" s="39"/>
      <c r="M25" s="40"/>
      <c r="N25" s="40"/>
      <c r="O25" s="40"/>
      <c r="P25" s="11">
        <f t="shared" si="4"/>
        <v>0</v>
      </c>
      <c r="Q25" s="11">
        <f t="shared" si="5"/>
        <v>0</v>
      </c>
      <c r="R25" s="35" t="e">
        <f t="shared" si="2"/>
        <v>#DIV/0!</v>
      </c>
      <c r="S25" s="32"/>
      <c r="T25" s="33"/>
    </row>
    <row r="26" spans="2:21" ht="12.75" x14ac:dyDescent="0.2">
      <c r="B26" s="42" t="s">
        <v>412</v>
      </c>
      <c r="C26" s="43"/>
      <c r="D26" s="42">
        <v>60</v>
      </c>
      <c r="E26" s="42">
        <v>150000</v>
      </c>
      <c r="F26" s="42">
        <v>150</v>
      </c>
      <c r="G26" s="44">
        <v>950</v>
      </c>
      <c r="H26" s="38"/>
      <c r="I26" s="46"/>
      <c r="J26" s="37"/>
      <c r="K26" s="11">
        <f t="shared" si="3"/>
        <v>0</v>
      </c>
      <c r="L26" s="39"/>
      <c r="M26" s="40"/>
      <c r="N26" s="40"/>
      <c r="O26" s="40"/>
      <c r="P26" s="11">
        <f t="shared" si="4"/>
        <v>0</v>
      </c>
      <c r="Q26" s="11">
        <f t="shared" si="5"/>
        <v>0</v>
      </c>
      <c r="R26" s="35" t="e">
        <f t="shared" si="2"/>
        <v>#DIV/0!</v>
      </c>
      <c r="S26" s="32"/>
      <c r="T26" s="33"/>
    </row>
    <row r="27" spans="2:21" ht="12.75" x14ac:dyDescent="0.2">
      <c r="B27" s="42" t="s">
        <v>413</v>
      </c>
      <c r="C27" s="43"/>
      <c r="D27" s="42">
        <v>72</v>
      </c>
      <c r="E27" s="42">
        <v>180000</v>
      </c>
      <c r="F27" s="42">
        <v>50</v>
      </c>
      <c r="G27" s="44">
        <v>870</v>
      </c>
      <c r="H27" s="38"/>
      <c r="I27" s="46"/>
      <c r="J27" s="37"/>
      <c r="K27" s="11">
        <f t="shared" si="3"/>
        <v>0</v>
      </c>
      <c r="L27" s="39"/>
      <c r="M27" s="11">
        <f t="shared" ref="M27" si="6">+(L27*I27)/D27</f>
        <v>0</v>
      </c>
      <c r="N27" s="40"/>
      <c r="O27" s="40"/>
      <c r="P27" s="11">
        <f t="shared" si="4"/>
        <v>0</v>
      </c>
      <c r="Q27" s="11">
        <f t="shared" si="5"/>
        <v>0</v>
      </c>
      <c r="R27" s="35" t="e">
        <f t="shared" si="2"/>
        <v>#DIV/0!</v>
      </c>
      <c r="S27" s="32"/>
      <c r="T27" s="33"/>
    </row>
    <row r="28" spans="2:21" ht="12.75" x14ac:dyDescent="0.25">
      <c r="B28" s="12" t="s">
        <v>2</v>
      </c>
      <c r="C28" s="12"/>
      <c r="D28" s="12"/>
      <c r="E28" s="12"/>
      <c r="F28" s="12"/>
      <c r="G28" s="13">
        <f>+SUMPRODUCT(D4:D27,F4:F27,G4:G27)</f>
        <v>228168000</v>
      </c>
      <c r="H28" s="13">
        <f>+SUMPRODUCT(H4:H27,D4:D27,F4:F27)</f>
        <v>0</v>
      </c>
      <c r="I28" s="13"/>
      <c r="J28" s="13"/>
      <c r="K28" s="13"/>
      <c r="L28" s="13"/>
      <c r="M28" s="13"/>
      <c r="N28" s="13"/>
      <c r="O28" s="13"/>
      <c r="P28" s="14">
        <f>SUM(P4:P27)</f>
        <v>0</v>
      </c>
      <c r="Q28" s="15">
        <f>SUM(Q4:Q27)</f>
        <v>0</v>
      </c>
      <c r="R28" s="16" t="e">
        <f t="shared" si="2"/>
        <v>#DIV/0!</v>
      </c>
      <c r="S28" s="75"/>
      <c r="T28" s="75"/>
      <c r="U28" s="8"/>
    </row>
    <row r="29" spans="2:21" x14ac:dyDescent="0.25">
      <c r="U29" s="8"/>
    </row>
    <row r="30" spans="2:21" x14ac:dyDescent="0.25">
      <c r="H30" s="36"/>
      <c r="U30" s="8"/>
    </row>
    <row r="33" spans="2:25" ht="22.7" customHeight="1" x14ac:dyDescent="0.25">
      <c r="B33" s="70" t="s">
        <v>15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</row>
    <row r="34" spans="2:25" ht="12.75" x14ac:dyDescent="0.25">
      <c r="B34" s="41" t="s">
        <v>6</v>
      </c>
      <c r="C34" s="41"/>
      <c r="D34" s="41"/>
      <c r="E34" s="41"/>
      <c r="F34" s="41" t="s">
        <v>1</v>
      </c>
      <c r="G34" s="41" t="s">
        <v>4</v>
      </c>
      <c r="H34" s="72" t="s">
        <v>7</v>
      </c>
      <c r="I34" s="73"/>
      <c r="J34" s="73"/>
      <c r="K34" s="73"/>
      <c r="L34" s="73"/>
      <c r="M34" s="73"/>
      <c r="N34" s="73"/>
      <c r="O34" s="73"/>
      <c r="P34" s="74"/>
      <c r="Q34" s="61"/>
      <c r="R34" s="62"/>
      <c r="S34" s="62"/>
      <c r="T34" s="62"/>
      <c r="U34" s="62"/>
      <c r="V34" s="62"/>
      <c r="W34" s="62"/>
      <c r="X34" s="62"/>
      <c r="Y34" s="62"/>
    </row>
    <row r="35" spans="2:25" ht="12.75" x14ac:dyDescent="0.25">
      <c r="B35" s="27" t="s">
        <v>5</v>
      </c>
      <c r="C35" s="27"/>
      <c r="D35" s="27"/>
      <c r="E35" s="27"/>
      <c r="F35" s="10"/>
      <c r="G35" s="17" t="e">
        <f t="shared" ref="G35:G42" si="7">F35/$F$47</f>
        <v>#DIV/0!</v>
      </c>
      <c r="H35" s="32"/>
      <c r="I35" s="29"/>
      <c r="J35" s="29"/>
      <c r="K35" s="29"/>
      <c r="L35" s="29"/>
      <c r="M35" s="29"/>
      <c r="N35" s="29"/>
      <c r="O35" s="29"/>
      <c r="P35" s="33"/>
    </row>
    <row r="36" spans="2:25" ht="25.5" x14ac:dyDescent="0.25">
      <c r="B36" s="27" t="s">
        <v>26</v>
      </c>
      <c r="C36" s="27"/>
      <c r="D36" s="27"/>
      <c r="E36" s="27"/>
      <c r="F36" s="10"/>
      <c r="G36" s="17" t="e">
        <f t="shared" si="7"/>
        <v>#DIV/0!</v>
      </c>
      <c r="H36" s="32"/>
      <c r="I36" s="29"/>
      <c r="J36" s="29"/>
      <c r="K36" s="29"/>
      <c r="L36" s="29"/>
      <c r="M36" s="29"/>
      <c r="N36" s="29"/>
      <c r="O36" s="29"/>
      <c r="P36" s="33"/>
    </row>
    <row r="37" spans="2:25" ht="25.5" x14ac:dyDescent="0.25">
      <c r="B37" s="27" t="s">
        <v>27</v>
      </c>
      <c r="C37" s="27"/>
      <c r="D37" s="27"/>
      <c r="E37" s="27"/>
      <c r="F37" s="10"/>
      <c r="G37" s="17" t="e">
        <f t="shared" si="7"/>
        <v>#DIV/0!</v>
      </c>
      <c r="H37" s="32"/>
      <c r="I37" s="29"/>
      <c r="J37" s="29"/>
      <c r="K37" s="29"/>
      <c r="L37" s="29"/>
      <c r="M37" s="29"/>
      <c r="N37" s="29"/>
      <c r="O37" s="29"/>
      <c r="P37" s="33"/>
    </row>
    <row r="38" spans="2:25" ht="25.5" x14ac:dyDescent="0.25">
      <c r="B38" s="27" t="s">
        <v>28</v>
      </c>
      <c r="C38" s="27"/>
      <c r="D38" s="27"/>
      <c r="E38" s="27"/>
      <c r="F38" s="10"/>
      <c r="G38" s="17" t="e">
        <f t="shared" si="7"/>
        <v>#DIV/0!</v>
      </c>
      <c r="H38" s="32"/>
      <c r="I38" s="29"/>
      <c r="J38" s="29"/>
      <c r="K38" s="29"/>
      <c r="L38" s="29"/>
      <c r="M38" s="29"/>
      <c r="N38" s="29"/>
      <c r="O38" s="29"/>
      <c r="P38" s="33"/>
    </row>
    <row r="39" spans="2:25" ht="12.75" x14ac:dyDescent="0.25">
      <c r="B39" s="27" t="s">
        <v>30</v>
      </c>
      <c r="C39" s="27"/>
      <c r="D39" s="27"/>
      <c r="E39" s="27"/>
      <c r="F39" s="10"/>
      <c r="G39" s="17" t="e">
        <f t="shared" si="7"/>
        <v>#DIV/0!</v>
      </c>
      <c r="H39" s="32"/>
      <c r="I39" s="29"/>
      <c r="J39" s="29"/>
      <c r="K39" s="29"/>
      <c r="L39" s="29"/>
      <c r="M39" s="29"/>
      <c r="N39" s="29"/>
      <c r="O39" s="29"/>
      <c r="P39" s="33"/>
    </row>
    <row r="40" spans="2:25" ht="12.75" x14ac:dyDescent="0.25">
      <c r="B40" s="27" t="s">
        <v>29</v>
      </c>
      <c r="C40" s="27"/>
      <c r="D40" s="27"/>
      <c r="E40" s="27"/>
      <c r="F40" s="10"/>
      <c r="G40" s="17" t="e">
        <f t="shared" si="7"/>
        <v>#DIV/0!</v>
      </c>
      <c r="H40" s="32"/>
      <c r="I40" s="29"/>
      <c r="J40" s="29"/>
      <c r="K40" s="29"/>
      <c r="L40" s="29"/>
      <c r="M40" s="29"/>
      <c r="N40" s="29"/>
      <c r="O40" s="29"/>
      <c r="P40" s="33"/>
    </row>
    <row r="41" spans="2:25" ht="38.25" x14ac:dyDescent="0.25">
      <c r="B41" s="27" t="s">
        <v>37</v>
      </c>
      <c r="C41" s="27"/>
      <c r="D41" s="27"/>
      <c r="E41" s="27"/>
      <c r="F41" s="10"/>
      <c r="G41" s="17" t="e">
        <f t="shared" si="7"/>
        <v>#DIV/0!</v>
      </c>
      <c r="H41" s="32"/>
      <c r="I41" s="29"/>
      <c r="J41" s="29"/>
      <c r="K41" s="29"/>
      <c r="L41" s="29"/>
      <c r="M41" s="29"/>
      <c r="N41" s="29"/>
      <c r="O41" s="29"/>
      <c r="P41" s="33"/>
    </row>
    <row r="42" spans="2:25" ht="12.75" x14ac:dyDescent="0.25">
      <c r="B42" s="12" t="s">
        <v>2</v>
      </c>
      <c r="C42" s="12"/>
      <c r="D42" s="12"/>
      <c r="E42" s="12"/>
      <c r="F42" s="19">
        <f>SUM(F35:F41)</f>
        <v>0</v>
      </c>
      <c r="G42" s="18" t="e">
        <f t="shared" si="7"/>
        <v>#DIV/0!</v>
      </c>
      <c r="H42" s="63"/>
      <c r="I42" s="64"/>
      <c r="J42" s="64"/>
      <c r="K42" s="64"/>
      <c r="L42" s="64"/>
      <c r="M42" s="64"/>
      <c r="N42" s="64"/>
      <c r="O42" s="64"/>
      <c r="P42" s="65"/>
    </row>
    <row r="45" spans="2:25" ht="22.7" customHeight="1" x14ac:dyDescent="0.25">
      <c r="B45" s="60" t="s">
        <v>8</v>
      </c>
      <c r="C45" s="60"/>
      <c r="D45" s="60"/>
      <c r="E45" s="60"/>
      <c r="F45" s="60"/>
      <c r="G45" s="60"/>
    </row>
    <row r="46" spans="2:25" ht="30" x14ac:dyDescent="0.25">
      <c r="B46" s="20" t="s">
        <v>9</v>
      </c>
      <c r="C46" s="20"/>
      <c r="D46" s="20"/>
      <c r="E46" s="26"/>
      <c r="F46" s="21">
        <f>P28</f>
        <v>0</v>
      </c>
      <c r="G46" s="22"/>
    </row>
    <row r="47" spans="2:25" ht="30" x14ac:dyDescent="0.25">
      <c r="B47" s="20" t="s">
        <v>10</v>
      </c>
      <c r="C47" s="20"/>
      <c r="D47" s="20"/>
      <c r="E47" s="25"/>
      <c r="F47" s="21">
        <f>Q28+F42</f>
        <v>0</v>
      </c>
      <c r="G47" s="34" t="e">
        <f>F47/$F$46</f>
        <v>#DIV/0!</v>
      </c>
    </row>
    <row r="48" spans="2:25" ht="30" x14ac:dyDescent="0.25">
      <c r="B48" s="20" t="s">
        <v>11</v>
      </c>
      <c r="C48" s="20"/>
      <c r="D48" s="20"/>
      <c r="E48" s="20"/>
      <c r="F48" s="21">
        <f>F46-F47</f>
        <v>0</v>
      </c>
      <c r="G48" s="23" t="e">
        <f>F48/$F$46</f>
        <v>#DIV/0!</v>
      </c>
    </row>
    <row r="49" spans="2:7" ht="15" x14ac:dyDescent="0.25">
      <c r="B49" s="24"/>
      <c r="C49" s="24"/>
      <c r="D49" s="24"/>
      <c r="E49" s="24"/>
      <c r="F49" s="24"/>
      <c r="G49" s="24"/>
    </row>
  </sheetData>
  <mergeCells count="9">
    <mergeCell ref="H42:P42"/>
    <mergeCell ref="B45:G45"/>
    <mergeCell ref="B1:T1"/>
    <mergeCell ref="B2:T2"/>
    <mergeCell ref="S3:T3"/>
    <mergeCell ref="S28:T28"/>
    <mergeCell ref="B33:P33"/>
    <mergeCell ref="H34:P34"/>
    <mergeCell ref="Q34:Y34"/>
  </mergeCells>
  <pageMargins left="0.7" right="0.7" top="0.75" bottom="0.75" header="0.3" footer="0.3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Istruzioni compilazione</vt:lpstr>
      <vt:lpstr>Conto Economico_Lotto 1</vt:lpstr>
      <vt:lpstr>Conto Economico_Lotto 2</vt:lpstr>
      <vt:lpstr>Conto Economico_Lotto 3</vt:lpstr>
      <vt:lpstr>Conto Economico_Lotto 4</vt:lpstr>
      <vt:lpstr>Conto Economico_Lotto 5</vt:lpstr>
      <vt:lpstr>Conto Economico_Lotto 6</vt:lpstr>
      <vt:lpstr>'Conto Economico_Lotto 1'!Area_stampa</vt:lpstr>
      <vt:lpstr>'Conto Economico_Lotto 2'!Area_stampa</vt:lpstr>
      <vt:lpstr>'Conto Economico_Lotto 3'!Area_stampa</vt:lpstr>
      <vt:lpstr>'Conto Economico_Lotto 4'!Area_stampa</vt:lpstr>
      <vt:lpstr>'Conto Economico_Lotto 5'!Area_stampa</vt:lpstr>
      <vt:lpstr>'Conto Economico_Lotto 6'!Area_stampa</vt:lpstr>
      <vt:lpstr>'Istruzioni compilazione'!Area_stampa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2022-03-22T12:13:19Z</dcterms:created>
  <dcterms:modified xsi:type="dcterms:W3CDTF">2022-03-28T14:28:24Z</dcterms:modified>
</cp:coreProperties>
</file>