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aolo lalli\Gare\Gare INAIL\Gara Aspera\Pubblicazione\"/>
    </mc:Choice>
  </mc:AlternateContent>
  <bookViews>
    <workbookView xWindow="0" yWindow="0" windowWidth="16815" windowHeight="7770"/>
  </bookViews>
  <sheets>
    <sheet name="Foglio1" sheetId="1" r:id="rId1"/>
  </sheets>
  <calcPr calcId="162913"/>
</workbook>
</file>

<file path=xl/calcChain.xml><?xml version="1.0" encoding="utf-8"?>
<calcChain xmlns="http://schemas.openxmlformats.org/spreadsheetml/2006/main">
  <c r="J10" i="1" l="1"/>
  <c r="J11" i="1"/>
  <c r="J9" i="1"/>
  <c r="F8" i="1"/>
  <c r="H4" i="1"/>
  <c r="H5" i="1"/>
  <c r="H3" i="1"/>
  <c r="F9" i="1"/>
  <c r="E11" i="1" l="1"/>
  <c r="D14" i="1"/>
  <c r="E9" i="1" l="1"/>
  <c r="E8" i="1"/>
  <c r="E10" i="1" s="1"/>
  <c r="F11" i="1" l="1"/>
  <c r="I12" i="1"/>
  <c r="G6" i="1"/>
</calcChain>
</file>

<file path=xl/sharedStrings.xml><?xml version="1.0" encoding="utf-8"?>
<sst xmlns="http://schemas.openxmlformats.org/spreadsheetml/2006/main" count="31" uniqueCount="26">
  <si>
    <t>Enterprise Architect</t>
  </si>
  <si>
    <t>Product Specialist</t>
  </si>
  <si>
    <t>Servizi Professionali</t>
  </si>
  <si>
    <t>n. G/P</t>
  </si>
  <si>
    <t>Prezzo Off.</t>
  </si>
  <si>
    <t>Upgrade + Manutenzione triennale + aggiornamento Master Catalog</t>
  </si>
  <si>
    <t>Costi relativi alla sicurezza</t>
  </si>
  <si>
    <t>Si precisa che gli oneri per rischi interferenziali, non soggetti a ribasso d’asta, sono pari a zero</t>
  </si>
  <si>
    <t>Note</t>
  </si>
  <si>
    <t>Totale upgrade</t>
  </si>
  <si>
    <t>Totale triennale aggiornamento master Catalog</t>
  </si>
  <si>
    <t>Totale triennale manutenzione del Sistema in esercizio</t>
  </si>
  <si>
    <t>Prezzo Globale offerto per la fornitura</t>
  </si>
  <si>
    <t>Prezzo G/P Off.</t>
  </si>
  <si>
    <t>Prezzo Totale offerto per i Servizi professionali</t>
  </si>
  <si>
    <t>Base D'Asta</t>
  </si>
  <si>
    <t>Aumento Perimetro</t>
  </si>
  <si>
    <t>Aggiornamento Master Catalog</t>
  </si>
  <si>
    <t>Totale</t>
  </si>
  <si>
    <t>System aggiuntivi</t>
  </si>
  <si>
    <t>Manutenzione System aggiuntivi</t>
  </si>
  <si>
    <t>Prezzo Off. Opzionale (1.500)</t>
  </si>
  <si>
    <t>Base D'Asta Base (19.500)</t>
  </si>
  <si>
    <t>Base D'Asta Opzionale (1.500)</t>
  </si>
  <si>
    <t>Prezzo Off. Base (19.500)</t>
  </si>
  <si>
    <t>Base D'Asta Complessiva (21.000)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</si>
</sst>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FFFF"/>
      <name val="Calibri"/>
      <family val="2"/>
    </font>
    <font>
      <b/>
      <sz val="10"/>
      <color rgb="FF002060"/>
      <name val="Calibri"/>
      <family val="2"/>
      <scheme val="minor"/>
    </font>
    <font>
      <b/>
      <sz val="10"/>
      <color rgb="FF002060"/>
      <name val="Calibri"/>
      <family val="2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rgb="FFFFFFFF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DCE6F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4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>
      <protection hidden="1"/>
    </xf>
    <xf numFmtId="164" fontId="0" fillId="0" borderId="0" xfId="0" applyNumberFormat="1" applyProtection="1">
      <protection hidden="1"/>
    </xf>
    <xf numFmtId="0" fontId="6" fillId="5" borderId="3" xfId="0" applyFont="1" applyFill="1" applyBorder="1" applyAlignment="1" applyProtection="1">
      <alignment vertical="center"/>
      <protection hidden="1"/>
    </xf>
    <xf numFmtId="0" fontId="7" fillId="5" borderId="4" xfId="0" applyFont="1" applyFill="1" applyBorder="1" applyAlignment="1" applyProtection="1">
      <alignment vertical="center"/>
      <protection hidden="1"/>
    </xf>
    <xf numFmtId="0" fontId="7" fillId="5" borderId="2" xfId="0" applyFont="1" applyFill="1" applyBorder="1" applyAlignment="1" applyProtection="1">
      <alignment vertical="center"/>
      <protection hidden="1"/>
    </xf>
    <xf numFmtId="164" fontId="7" fillId="5" borderId="1" xfId="0" applyNumberFormat="1" applyFont="1" applyFill="1" applyBorder="1" applyAlignment="1" applyProtection="1">
      <alignment vertical="center"/>
      <protection hidden="1"/>
    </xf>
    <xf numFmtId="0" fontId="6" fillId="5" borderId="1" xfId="0" applyFont="1" applyFill="1" applyBorder="1" applyAlignment="1" applyProtection="1">
      <alignment vertical="center"/>
      <protection hidden="1"/>
    </xf>
    <xf numFmtId="0" fontId="7" fillId="5" borderId="4" xfId="0" applyFont="1" applyFill="1" applyBorder="1" applyAlignment="1" applyProtection="1">
      <alignment horizontal="center" vertical="center"/>
      <protection hidden="1"/>
    </xf>
    <xf numFmtId="164" fontId="6" fillId="3" borderId="1" xfId="0" applyNumberFormat="1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vertical="center"/>
      <protection hidden="1"/>
    </xf>
    <xf numFmtId="0" fontId="2" fillId="2" borderId="4" xfId="0" applyFont="1" applyFill="1" applyBorder="1" applyAlignment="1" applyProtection="1">
      <alignment vertical="center"/>
      <protection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5" fillId="4" borderId="1" xfId="0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vertical="center"/>
      <protection hidden="1"/>
    </xf>
    <xf numFmtId="0" fontId="2" fillId="2" borderId="3" xfId="0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2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164" fontId="8" fillId="2" borderId="1" xfId="0" applyNumberFormat="1" applyFont="1" applyFill="1" applyBorder="1" applyAlignment="1" applyProtection="1">
      <alignment vertical="center"/>
      <protection hidden="1"/>
    </xf>
    <xf numFmtId="0" fontId="8" fillId="2" borderId="1" xfId="0" applyFont="1" applyFill="1" applyBorder="1" applyAlignment="1" applyProtection="1">
      <alignment vertical="center"/>
      <protection hidden="1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0" fontId="9" fillId="2" borderId="3" xfId="0" applyFont="1" applyFill="1" applyBorder="1" applyAlignment="1" applyProtection="1">
      <alignment horizontal="center" vertical="center" wrapText="1"/>
      <protection hidden="1"/>
    </xf>
    <xf numFmtId="0" fontId="9" fillId="2" borderId="4" xfId="0" applyFont="1" applyFill="1" applyBorder="1" applyAlignment="1" applyProtection="1">
      <alignment horizontal="center" vertical="center" wrapText="1"/>
      <protection hidden="1"/>
    </xf>
    <xf numFmtId="0" fontId="9" fillId="2" borderId="2" xfId="0" applyFont="1" applyFill="1" applyBorder="1" applyAlignment="1" applyProtection="1">
      <alignment horizontal="center" vertical="center" wrapText="1"/>
      <protection hidden="1"/>
    </xf>
    <xf numFmtId="164" fontId="7" fillId="5" borderId="3" xfId="0" applyNumberFormat="1" applyFont="1" applyFill="1" applyBorder="1" applyAlignment="1" applyProtection="1">
      <alignment horizontal="center" vertical="center"/>
      <protection hidden="1"/>
    </xf>
    <xf numFmtId="164" fontId="7" fillId="5" borderId="2" xfId="0" applyNumberFormat="1" applyFont="1" applyFill="1" applyBorder="1" applyAlignment="1" applyProtection="1">
      <alignment horizontal="center" vertical="center"/>
      <protection hidden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CE6F1"/>
      <color rgb="FF4F81BD"/>
      <color rgb="FF4F81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5"/>
  <sheetViews>
    <sheetView tabSelected="1" zoomScale="80" zoomScaleNormal="80" workbookViewId="0">
      <selection activeCell="E11" sqref="E11"/>
    </sheetView>
  </sheetViews>
  <sheetFormatPr defaultRowHeight="15" x14ac:dyDescent="0.25"/>
  <cols>
    <col min="1" max="1" width="44.5703125" style="2" customWidth="1"/>
    <col min="2" max="2" width="6.42578125" style="2" customWidth="1"/>
    <col min="3" max="3" width="12.42578125" style="2" customWidth="1"/>
    <col min="4" max="4" width="23.42578125" style="2" customWidth="1"/>
    <col min="5" max="5" width="22.28515625" style="2" bestFit="1" customWidth="1"/>
    <col min="6" max="6" width="26.42578125" style="2" customWidth="1"/>
    <col min="7" max="7" width="29.42578125" style="2" bestFit="1" customWidth="1"/>
    <col min="8" max="8" width="25.28515625" style="2" customWidth="1"/>
    <col min="9" max="9" width="17.85546875" style="2" bestFit="1" customWidth="1"/>
    <col min="10" max="10" width="24.42578125" style="2" customWidth="1"/>
    <col min="11" max="11" width="11.5703125" style="2" bestFit="1" customWidth="1"/>
    <col min="12" max="16384" width="9.140625" style="2"/>
  </cols>
  <sheetData>
    <row r="2" spans="1:11" x14ac:dyDescent="0.25">
      <c r="A2" s="12" t="s">
        <v>5</v>
      </c>
      <c r="B2" s="13"/>
      <c r="C2" s="14"/>
      <c r="D2" s="27" t="s">
        <v>25</v>
      </c>
      <c r="E2" s="28"/>
      <c r="F2" s="11" t="s">
        <v>22</v>
      </c>
      <c r="G2" s="11" t="s">
        <v>24</v>
      </c>
      <c r="H2" s="11" t="s">
        <v>8</v>
      </c>
      <c r="I2" s="15"/>
      <c r="J2" s="15"/>
    </row>
    <row r="3" spans="1:11" ht="37.5" customHeight="1" x14ac:dyDescent="0.25">
      <c r="A3" s="4" t="s">
        <v>9</v>
      </c>
      <c r="B3" s="5"/>
      <c r="C3" s="6"/>
      <c r="D3" s="34">
        <v>475666.5</v>
      </c>
      <c r="E3" s="35"/>
      <c r="F3" s="7">
        <v>370545</v>
      </c>
      <c r="G3" s="10"/>
      <c r="H3" s="16" t="str">
        <f>IF(OR(ISBLANK(G3),G3=0),"Attenzione, immettere un valore positivo con al massimo due decimali",IF(ISTEXT(G3),"Attenzione carattere al posto di un numero!",IF((G3)&gt;F3,"Attenzione, superata Base d'asta!","OK")))</f>
        <v>Attenzione, immettere un valore positivo con al massimo due decimali</v>
      </c>
      <c r="I3" s="15"/>
      <c r="J3" s="15"/>
      <c r="K3" s="3"/>
    </row>
    <row r="4" spans="1:11" ht="38.25" x14ac:dyDescent="0.25">
      <c r="A4" s="4" t="s">
        <v>11</v>
      </c>
      <c r="B4" s="5"/>
      <c r="C4" s="6"/>
      <c r="D4" s="34">
        <v>555708.30000000005</v>
      </c>
      <c r="E4" s="35"/>
      <c r="F4" s="7">
        <v>492635.4</v>
      </c>
      <c r="G4" s="10"/>
      <c r="H4" s="16" t="str">
        <f t="shared" ref="H4:H5" si="0">IF(OR(ISBLANK(G4),G4=0),"Attenzione, immettere un valore positivo con al massimo due decimali",IF(ISTEXT(G4),"Attenzione carattere al posto di un numero!",IF((G4)&gt;F4,"Attenzione, superata Base d'asta!","OK")))</f>
        <v>Attenzione, immettere un valore positivo con al massimo due decimali</v>
      </c>
      <c r="I4" s="15"/>
      <c r="J4" s="15"/>
      <c r="K4" s="3"/>
    </row>
    <row r="5" spans="1:11" ht="38.25" x14ac:dyDescent="0.25">
      <c r="A5" s="4" t="s">
        <v>10</v>
      </c>
      <c r="B5" s="5"/>
      <c r="C5" s="6"/>
      <c r="D5" s="34">
        <v>55570.83</v>
      </c>
      <c r="E5" s="35"/>
      <c r="F5" s="7">
        <v>49263.54</v>
      </c>
      <c r="G5" s="10"/>
      <c r="H5" s="16" t="str">
        <f t="shared" si="0"/>
        <v>Attenzione, immettere un valore positivo con al massimo due decimali</v>
      </c>
      <c r="I5" s="15"/>
      <c r="J5" s="15"/>
    </row>
    <row r="6" spans="1:11" x14ac:dyDescent="0.25">
      <c r="A6" s="17"/>
      <c r="B6" s="18"/>
      <c r="C6" s="13"/>
      <c r="D6" s="13"/>
      <c r="E6" s="19"/>
      <c r="F6" s="20" t="s">
        <v>18</v>
      </c>
      <c r="G6" s="19">
        <f>G3+G4+G5</f>
        <v>0</v>
      </c>
      <c r="H6" s="15"/>
      <c r="I6" s="15"/>
      <c r="J6" s="15"/>
    </row>
    <row r="7" spans="1:11" x14ac:dyDescent="0.25">
      <c r="A7" s="17" t="s">
        <v>2</v>
      </c>
      <c r="B7" s="21" t="s">
        <v>3</v>
      </c>
      <c r="C7" s="11" t="s">
        <v>15</v>
      </c>
      <c r="D7" s="11" t="s">
        <v>13</v>
      </c>
      <c r="E7" s="11" t="s">
        <v>4</v>
      </c>
      <c r="F7" s="11" t="s">
        <v>8</v>
      </c>
      <c r="G7" s="15"/>
      <c r="H7" s="22"/>
      <c r="I7" s="22"/>
      <c r="J7" s="15"/>
    </row>
    <row r="8" spans="1:11" ht="38.25" x14ac:dyDescent="0.25">
      <c r="A8" s="8" t="s">
        <v>0</v>
      </c>
      <c r="B8" s="9">
        <v>40</v>
      </c>
      <c r="C8" s="7">
        <v>650</v>
      </c>
      <c r="D8" s="10"/>
      <c r="E8" s="7">
        <f>B8*D8</f>
        <v>0</v>
      </c>
      <c r="F8" s="16" t="str">
        <f>IF(OR(ISBLANK(D8),D8=0),"Attenzione, immettere un valore positivo con al massimo due decimali",IF(ISTEXT(D8),"Attenzione carattere al posto di un numero!",IF((D8)&gt;C8,"Attenzione, superata Base d'asta!","OK")))</f>
        <v>Attenzione, immettere un valore positivo con al massimo due decimali</v>
      </c>
      <c r="G8" s="11" t="s">
        <v>16</v>
      </c>
      <c r="H8" s="24" t="s">
        <v>23</v>
      </c>
      <c r="I8" s="24" t="s">
        <v>21</v>
      </c>
      <c r="J8" s="11" t="s">
        <v>8</v>
      </c>
    </row>
    <row r="9" spans="1:11" ht="38.25" x14ac:dyDescent="0.25">
      <c r="A9" s="8" t="s">
        <v>1</v>
      </c>
      <c r="B9" s="9">
        <v>40</v>
      </c>
      <c r="C9" s="7">
        <v>550</v>
      </c>
      <c r="D9" s="10"/>
      <c r="E9" s="7">
        <f>B9*D9</f>
        <v>0</v>
      </c>
      <c r="F9" s="16" t="str">
        <f>IF(OR(ISBLANK(D9),D9=0),"Attenzione, immettere un valore positivo con al massimo due decimali",IF(ISTEXT(D9),"Attenzione carattere al posto di un numero!",IF((D9)&gt;C9,"Attenzione, superata Base d'asta!","OK")))</f>
        <v>Attenzione, immettere un valore positivo con al massimo due decimali</v>
      </c>
      <c r="G9" s="4" t="s">
        <v>19</v>
      </c>
      <c r="H9" s="7">
        <v>105121.5</v>
      </c>
      <c r="I9" s="10"/>
      <c r="J9" s="16" t="str">
        <f>IF(OR(ISBLANK(I9),I9=0),"Attenzione, immettere un valore positivo con al massimo due decimali",IF(ISTEXT(I9),"Attenzione carattere al posto di un numero!",IF((I9)&gt;H9,"Attenzione, superata Base d'asta!","OK")))</f>
        <v>Attenzione, immettere un valore positivo con al massimo due decimali</v>
      </c>
    </row>
    <row r="10" spans="1:11" ht="39" customHeight="1" x14ac:dyDescent="0.25">
      <c r="A10" s="17" t="s">
        <v>14</v>
      </c>
      <c r="B10" s="18"/>
      <c r="C10" s="13"/>
      <c r="D10" s="13"/>
      <c r="E10" s="19" t="str">
        <f>IF(AND(F8="OK",F9="OK"),TRUNC(SUM(E8:E9),3),"")</f>
        <v/>
      </c>
      <c r="F10" s="11" t="s">
        <v>8</v>
      </c>
      <c r="G10" s="4" t="s">
        <v>20</v>
      </c>
      <c r="H10" s="7">
        <v>63072.900000000023</v>
      </c>
      <c r="I10" s="10"/>
      <c r="J10" s="16" t="str">
        <f t="shared" ref="J10:J11" si="1">IF(OR(ISBLANK(I10),I10=0),"Attenzione, immettere un valore positivo con al massimo due decimali",IF(ISTEXT(I10),"Attenzione carattere al posto di un numero!",IF((I10)&gt;H10,"Attenzione, superata Base d'asta!","OK")))</f>
        <v>Attenzione, immettere un valore positivo con al massimo due decimali</v>
      </c>
    </row>
    <row r="11" spans="1:11" ht="39" customHeight="1" x14ac:dyDescent="0.25">
      <c r="A11" s="26" t="s">
        <v>12</v>
      </c>
      <c r="B11" s="18"/>
      <c r="C11" s="13"/>
      <c r="D11" s="13"/>
      <c r="E11" s="25" t="str">
        <f>IF(AND(H3="OK",H4="OK",H5="OK",F8="OK",F9="OK",D14="OK",J9="OK",J10="OK",J11="OK"),TRUNC(SUM(G6,E10,I12),3),"")</f>
        <v/>
      </c>
      <c r="F11" s="16" t="str">
        <f>IF(E11="","Attenzione offerta non valida!","OK")</f>
        <v>Attenzione offerta non valida!</v>
      </c>
      <c r="G11" s="4" t="s">
        <v>17</v>
      </c>
      <c r="H11" s="7">
        <v>6307.2900000000009</v>
      </c>
      <c r="I11" s="10"/>
      <c r="J11" s="16" t="str">
        <f t="shared" si="1"/>
        <v>Attenzione, immettere un valore positivo con al massimo due decimali</v>
      </c>
    </row>
    <row r="12" spans="1:11" x14ac:dyDescent="0.25">
      <c r="A12" s="15"/>
      <c r="B12" s="15"/>
      <c r="C12" s="15"/>
      <c r="D12" s="15"/>
      <c r="E12" s="15"/>
      <c r="F12" s="15"/>
      <c r="G12" s="15"/>
      <c r="H12" s="23" t="s">
        <v>18</v>
      </c>
      <c r="I12" s="19">
        <f>I9+I10+I11</f>
        <v>0</v>
      </c>
      <c r="J12" s="15"/>
    </row>
    <row r="13" spans="1:11" x14ac:dyDescent="0.25">
      <c r="A13" s="15"/>
      <c r="B13" s="15"/>
      <c r="C13" s="15"/>
      <c r="D13" s="11" t="s">
        <v>8</v>
      </c>
      <c r="E13" s="15"/>
      <c r="F13" s="15"/>
      <c r="G13" s="15"/>
      <c r="H13" s="15"/>
      <c r="I13" s="15"/>
      <c r="J13" s="15"/>
    </row>
    <row r="14" spans="1:11" ht="39" customHeight="1" x14ac:dyDescent="0.25">
      <c r="A14" s="29" t="s">
        <v>6</v>
      </c>
      <c r="B14" s="30"/>
      <c r="C14" s="1"/>
      <c r="D14" s="16" t="str">
        <f>IF(C14=0,"Attenzione, immettere un valore positivo con al massimo due decimali","OK")</f>
        <v>Attenzione, immettere un valore positivo con al massimo due decimali</v>
      </c>
      <c r="E14" s="15"/>
      <c r="F14" s="15"/>
      <c r="G14" s="15"/>
      <c r="H14" s="15"/>
      <c r="I14" s="15"/>
      <c r="J14" s="15"/>
    </row>
    <row r="15" spans="1:11" x14ac:dyDescent="0.25">
      <c r="A15" s="31" t="s">
        <v>7</v>
      </c>
      <c r="B15" s="32"/>
      <c r="C15" s="32"/>
      <c r="D15" s="33"/>
      <c r="E15" s="15"/>
      <c r="F15" s="15"/>
      <c r="G15" s="15"/>
      <c r="H15" s="15"/>
      <c r="I15" s="15"/>
      <c r="J15" s="15"/>
    </row>
  </sheetData>
  <sheetProtection algorithmName="SHA-512" hashValue="UlwJLand5r098nVoiYH4fqVq0uwoEwE4wRxXPqFtSyJwH/VWe8ux6SSrEU8jFOzVwQJ2xzqkexbUv4l/O2tSnw==" saltValue="a/mirnyp9TWDUd2CYPHwxQ==" spinCount="100000" sheet="1" objects="1" scenarios="1"/>
  <mergeCells count="6">
    <mergeCell ref="D2:E2"/>
    <mergeCell ref="A14:B14"/>
    <mergeCell ref="A15:D15"/>
    <mergeCell ref="D3:E3"/>
    <mergeCell ref="D4:E4"/>
    <mergeCell ref="D5:E5"/>
  </mergeCells>
  <dataValidations count="1">
    <dataValidation type="decimal" operator="greaterThanOrEqual" allowBlank="1" showInputMessage="1" showErrorMessage="1" prompt="Immettere qui il valore per gli oneri della sicurezza, valore numerico maggiore di 0, con al massimo 2 cifre decimali" sqref="C14">
      <formula1>0.01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Lalli</dc:creator>
  <cp:lastModifiedBy>Paolo Lalli</cp:lastModifiedBy>
  <dcterms:created xsi:type="dcterms:W3CDTF">2020-09-08T09:50:43Z</dcterms:created>
  <dcterms:modified xsi:type="dcterms:W3CDTF">2020-10-20T15:36:35Z</dcterms:modified>
</cp:coreProperties>
</file>