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40" windowWidth="19020" windowHeight="8190"/>
  </bookViews>
  <sheets>
    <sheet name="Offerta economica" sheetId="1" r:id="rId1"/>
  </sheets>
  <definedNames>
    <definedName name="_xlnm.Print_Area" localSheetId="0">'Offerta economica'!$A$1:$F$9</definedName>
  </definedNames>
  <calcPr calcId="162913"/>
</workbook>
</file>

<file path=xl/calcChain.xml><?xml version="1.0" encoding="utf-8"?>
<calcChain xmlns="http://schemas.openxmlformats.org/spreadsheetml/2006/main">
  <c r="F3" i="1" l="1"/>
  <c r="F4" i="1"/>
  <c r="F5" i="1"/>
  <c r="E3" i="1"/>
  <c r="E4" i="1"/>
  <c r="F9" i="1" s="1"/>
  <c r="E5" i="1"/>
  <c r="C5" i="1"/>
  <c r="E7" i="1" l="1"/>
  <c r="F7" i="1" s="1"/>
</calcChain>
</file>

<file path=xl/sharedStrings.xml><?xml version="1.0" encoding="utf-8"?>
<sst xmlns="http://schemas.openxmlformats.org/spreadsheetml/2006/main" count="12" uniqueCount="12">
  <si>
    <t>Prezzo Totale offerto</t>
  </si>
  <si>
    <t>Prezzo offerto globale</t>
  </si>
  <si>
    <t>Base d'asta</t>
  </si>
  <si>
    <t>Note</t>
  </si>
  <si>
    <t>Prodotto/Servizio</t>
  </si>
  <si>
    <t>Quantità</t>
  </si>
  <si>
    <t>Riattivazione del servizio di manutenzione</t>
  </si>
  <si>
    <t>Licenze d’uso a tempo determinato, senza determinazione di quantitativi massimi (“Unlimited”) dei prodotti della  Open Text elencati nel Capitolato Tecnico.</t>
  </si>
  <si>
    <t>Baase d'asta unitaria</t>
  </si>
  <si>
    <t xml:space="preserve">Servizio di manutenzione annuale delle licenze di cui alla riga precedente </t>
  </si>
  <si>
    <t xml:space="preserve">AS SDAPA ICT per l’acquisizione di licenze d’uso software Open Text Documentum e relativi servizi di manutenzione per Sogei  - ID 2313 </t>
  </si>
  <si>
    <t>Prezzo Unitario Offerto/
Canone annuale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</si>
</sst>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\-&quot;€&quot;\ #,##0.00"/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name val="Calibri"/>
      <family val="2"/>
    </font>
    <font>
      <b/>
      <sz val="10"/>
      <color rgb="FFFFFFFF"/>
      <name val="Calibri"/>
      <family val="2"/>
    </font>
    <font>
      <b/>
      <sz val="8"/>
      <color theme="0"/>
      <name val="Calibri"/>
      <family val="2"/>
    </font>
    <font>
      <b/>
      <sz val="10"/>
      <color theme="0"/>
      <name val="Calibri"/>
      <family val="2"/>
    </font>
    <font>
      <b/>
      <sz val="10"/>
      <name val="Calibri"/>
      <family val="2"/>
    </font>
    <font>
      <sz val="10"/>
      <name val="Calibri"/>
      <family val="2"/>
      <scheme val="minor"/>
    </font>
    <font>
      <b/>
      <sz val="8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8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center" vertical="center" wrapText="1" readingOrder="1"/>
    </xf>
    <xf numFmtId="0" fontId="0" fillId="0" borderId="0" xfId="0" applyBorder="1" applyAlignment="1" applyProtection="1">
      <alignment horizontal="center" vertical="center" wrapText="1" readingOrder="1"/>
    </xf>
    <xf numFmtId="0" fontId="0" fillId="0" borderId="0" xfId="0" applyProtection="1"/>
    <xf numFmtId="0" fontId="4" fillId="5" borderId="4" xfId="0" applyFont="1" applyFill="1" applyBorder="1" applyAlignment="1" applyProtection="1">
      <alignment horizontal="left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8" fillId="6" borderId="1" xfId="0" applyFont="1" applyFill="1" applyBorder="1" applyAlignment="1" applyProtection="1">
      <alignment horizontal="justify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8" fontId="1" fillId="6" borderId="1" xfId="0" applyNumberFormat="1" applyFont="1" applyFill="1" applyBorder="1" applyAlignment="1" applyProtection="1">
      <alignment horizontal="right" vertical="center"/>
    </xf>
    <xf numFmtId="0" fontId="2" fillId="4" borderId="1" xfId="0" applyFont="1" applyFill="1" applyBorder="1" applyAlignment="1" applyProtection="1">
      <alignment horizontal="center" vertical="center" wrapText="1" readingOrder="1"/>
    </xf>
    <xf numFmtId="0" fontId="8" fillId="6" borderId="1" xfId="0" applyFont="1" applyFill="1" applyBorder="1" applyAlignment="1" applyProtection="1">
      <alignment horizontal="left" vertical="center" wrapText="1"/>
    </xf>
    <xf numFmtId="8" fontId="1" fillId="7" borderId="1" xfId="0" applyNumberFormat="1" applyFont="1" applyFill="1" applyBorder="1" applyAlignment="1" applyProtection="1">
      <alignment horizontal="right" vertic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/>
    </xf>
    <xf numFmtId="0" fontId="0" fillId="0" borderId="7" xfId="0" applyBorder="1" applyAlignment="1" applyProtection="1">
      <alignment horizontal="left"/>
    </xf>
    <xf numFmtId="8" fontId="6" fillId="6" borderId="1" xfId="0" applyNumberFormat="1" applyFont="1" applyFill="1" applyBorder="1" applyAlignment="1" applyProtection="1">
      <alignment horizontal="right" vertical="center"/>
    </xf>
    <xf numFmtId="0" fontId="6" fillId="4" borderId="1" xfId="0" applyFont="1" applyFill="1" applyBorder="1" applyAlignment="1" applyProtection="1">
      <alignment horizontal="center" vertical="center" wrapText="1" readingOrder="1"/>
    </xf>
    <xf numFmtId="0" fontId="0" fillId="0" borderId="0" xfId="0" applyAlignment="1" applyProtection="1">
      <alignment horizontal="right"/>
    </xf>
    <xf numFmtId="164" fontId="6" fillId="6" borderId="1" xfId="0" applyNumberFormat="1" applyFont="1" applyFill="1" applyBorder="1" applyAlignment="1" applyProtection="1">
      <alignment horizontal="right" vertical="center" wrapText="1" readingOrder="1"/>
    </xf>
    <xf numFmtId="0" fontId="7" fillId="0" borderId="0" xfId="0" applyFont="1" applyAlignment="1" applyProtection="1">
      <alignment horizontal="right"/>
    </xf>
    <xf numFmtId="0" fontId="3" fillId="3" borderId="3" xfId="0" applyFont="1" applyFill="1" applyBorder="1" applyAlignment="1" applyProtection="1">
      <alignment horizontal="right" vertical="center" wrapText="1" readingOrder="1"/>
    </xf>
    <xf numFmtId="0" fontId="3" fillId="3" borderId="2" xfId="0" applyFont="1" applyFill="1" applyBorder="1" applyAlignment="1" applyProtection="1">
      <alignment horizontal="right" vertical="center" wrapText="1" readingOrder="1"/>
    </xf>
    <xf numFmtId="0" fontId="3" fillId="5" borderId="3" xfId="0" applyFont="1" applyFill="1" applyBorder="1" applyAlignment="1" applyProtection="1">
      <alignment horizontal="center" vertical="center" wrapText="1" readingOrder="1"/>
    </xf>
    <xf numFmtId="0" fontId="0" fillId="0" borderId="2" xfId="0" applyBorder="1" applyAlignment="1" applyProtection="1">
      <alignment horizontal="center" vertical="center" wrapText="1" readingOrder="1"/>
    </xf>
    <xf numFmtId="8" fontId="5" fillId="5" borderId="3" xfId="0" applyNumberFormat="1" applyFont="1" applyFill="1" applyBorder="1" applyAlignment="1" applyProtection="1">
      <alignment horizontal="right" vertical="center"/>
    </xf>
    <xf numFmtId="8" fontId="5" fillId="5" borderId="2" xfId="0" applyNumberFormat="1" applyFont="1" applyFill="1" applyBorder="1" applyAlignment="1" applyProtection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>
      <selection activeCell="C3" sqref="C3"/>
    </sheetView>
  </sheetViews>
  <sheetFormatPr defaultColWidth="9.1796875" defaultRowHeight="14.5" x14ac:dyDescent="0.35"/>
  <cols>
    <col min="1" max="1" width="30.7265625" style="4" customWidth="1"/>
    <col min="2" max="2" width="38.7265625" style="4" customWidth="1"/>
    <col min="3" max="3" width="14.6328125" style="4" customWidth="1"/>
    <col min="4" max="4" width="8.26953125" style="4" bestFit="1" customWidth="1"/>
    <col min="5" max="5" width="15.1796875" style="18" customWidth="1"/>
    <col min="6" max="6" width="23.08984375" style="4" customWidth="1"/>
    <col min="7" max="7" width="18" style="18" customWidth="1"/>
    <col min="8" max="8" width="11.90625" style="4" customWidth="1"/>
    <col min="9" max="9" width="11.26953125" style="18" customWidth="1"/>
    <col min="10" max="10" width="13.1796875" style="18" customWidth="1"/>
    <col min="11" max="11" width="18.1796875" style="18" customWidth="1"/>
    <col min="12" max="12" width="17.26953125" style="4" customWidth="1"/>
    <col min="13" max="16384" width="9.1796875" style="4"/>
  </cols>
  <sheetData>
    <row r="1" spans="1:11" ht="54" customHeight="1" x14ac:dyDescent="0.35">
      <c r="A1" s="23" t="s">
        <v>10</v>
      </c>
      <c r="B1" s="24"/>
      <c r="C1" s="24"/>
      <c r="D1" s="24"/>
      <c r="E1" s="24"/>
      <c r="F1" s="24"/>
      <c r="G1" s="2"/>
      <c r="H1" s="3"/>
      <c r="I1" s="4"/>
      <c r="J1" s="4"/>
      <c r="K1" s="4"/>
    </row>
    <row r="2" spans="1:11" ht="31.5" x14ac:dyDescent="0.35">
      <c r="A2" s="5" t="s">
        <v>4</v>
      </c>
      <c r="B2" s="6" t="s">
        <v>5</v>
      </c>
      <c r="C2" s="6" t="s">
        <v>11</v>
      </c>
      <c r="D2" s="6" t="s">
        <v>8</v>
      </c>
      <c r="E2" s="6" t="s">
        <v>0</v>
      </c>
      <c r="F2" s="6" t="s">
        <v>3</v>
      </c>
      <c r="G2" s="4"/>
      <c r="I2" s="4"/>
      <c r="J2" s="4"/>
      <c r="K2" s="4"/>
    </row>
    <row r="3" spans="1:11" ht="35.5" customHeight="1" x14ac:dyDescent="0.35">
      <c r="A3" s="7" t="s">
        <v>6</v>
      </c>
      <c r="B3" s="8">
        <v>1</v>
      </c>
      <c r="C3" s="1"/>
      <c r="D3" s="9">
        <v>374500.02</v>
      </c>
      <c r="E3" s="9">
        <f>C3*B3</f>
        <v>0</v>
      </c>
      <c r="F3" s="10" t="str">
        <f>IF(OR(ISBLANK(C3),C3=0,(C3-TRUNC(C3,2))&gt;0),"Attenzione, immettere un valore positivo con al massimo due decimali",IF(ISTEXT(C3),"Attenzione carattere al posto di un numero!",IF(C3&gt;D3,"Base d'asta unitaria superata.","OK")))</f>
        <v>Attenzione, immettere un valore positivo con al massimo due decimali</v>
      </c>
      <c r="G3" s="4"/>
      <c r="I3" s="4"/>
      <c r="J3" s="4"/>
      <c r="K3" s="4"/>
    </row>
    <row r="4" spans="1:11" ht="42" x14ac:dyDescent="0.35">
      <c r="A4" s="7" t="s">
        <v>7</v>
      </c>
      <c r="B4" s="8">
        <v>1</v>
      </c>
      <c r="C4" s="1"/>
      <c r="D4" s="9">
        <v>665976.32999999996</v>
      </c>
      <c r="E4" s="9">
        <f t="shared" ref="E4:E5" si="0">C4*B4</f>
        <v>0</v>
      </c>
      <c r="F4" s="10" t="str">
        <f>IF(OR(ISBLANK(C4),C4=0,(C4-TRUNC(C4,2))&gt;0),"Attenzione, immettere un valore positivo con al massimo due decimali",IF(ISTEXT(C4),"Attenzione carattere al posto di un numero!",IF(C4&gt;D4,"Base d'asta unitaria superata.","OK")))</f>
        <v>Attenzione, immettere un valore positivo con al massimo due decimali</v>
      </c>
      <c r="G4" s="4"/>
      <c r="I4" s="4"/>
      <c r="J4" s="4"/>
      <c r="K4" s="4"/>
    </row>
    <row r="5" spans="1:11" ht="31.5" x14ac:dyDescent="0.35">
      <c r="A5" s="11" t="s">
        <v>9</v>
      </c>
      <c r="B5" s="8">
        <v>3</v>
      </c>
      <c r="C5" s="12">
        <f>TRUNC(0.23*C4,2)</f>
        <v>0</v>
      </c>
      <c r="D5" s="9">
        <v>153174.54999999999</v>
      </c>
      <c r="E5" s="9">
        <f t="shared" si="0"/>
        <v>0</v>
      </c>
      <c r="F5" s="10" t="str">
        <f t="shared" ref="F5" si="1">IF(OR(ISBLANK(C5),C5=0),"Attenzione, immettere un valore positivo con al massimo due decimali",IF(ISTEXT(C5),"Attenzione carattere al posto di un numero!","OK"))</f>
        <v>Attenzione, immettere un valore positivo con al massimo due decimali</v>
      </c>
      <c r="G5" s="4"/>
      <c r="I5" s="4"/>
      <c r="J5" s="4"/>
      <c r="K5" s="4"/>
    </row>
    <row r="6" spans="1:11" x14ac:dyDescent="0.35">
      <c r="B6" s="13"/>
      <c r="D6" s="14"/>
      <c r="E6" s="4"/>
      <c r="G6" s="4"/>
      <c r="I6" s="4"/>
      <c r="J6" s="4"/>
      <c r="K6" s="4"/>
    </row>
    <row r="7" spans="1:11" ht="26.25" customHeight="1" x14ac:dyDescent="0.35">
      <c r="B7" s="15"/>
      <c r="C7" s="25" t="s">
        <v>1</v>
      </c>
      <c r="D7" s="26"/>
      <c r="E7" s="16">
        <f>SUM(E3:E5)</f>
        <v>0</v>
      </c>
      <c r="F7" s="17" t="str">
        <f>IF(OR(E7="",F3&lt;&gt;"OK",F4&lt;&gt;"OK",F5&lt;&gt;"OK"),"Attenzione offerta non valida!","OK")</f>
        <v>Attenzione offerta non valida!</v>
      </c>
      <c r="G7" s="4"/>
      <c r="I7" s="4"/>
      <c r="J7" s="4"/>
      <c r="K7" s="4"/>
    </row>
    <row r="8" spans="1:11" ht="15.75" customHeight="1" x14ac:dyDescent="0.35">
      <c r="B8" s="14"/>
      <c r="D8" s="18"/>
      <c r="F8" s="18"/>
      <c r="G8" s="4"/>
      <c r="I8" s="4"/>
      <c r="J8" s="4"/>
      <c r="K8" s="4"/>
    </row>
    <row r="9" spans="1:11" ht="33.75" customHeight="1" x14ac:dyDescent="0.35">
      <c r="C9" s="21" t="s">
        <v>2</v>
      </c>
      <c r="D9" s="22"/>
      <c r="E9" s="19">
        <v>1500000</v>
      </c>
      <c r="F9" s="17" t="str">
        <f>IF(TRUNC(E3+E4+E5,2)&gt;E9,"Attenzione superata base d'asta!","OK")</f>
        <v>OK</v>
      </c>
      <c r="G9" s="4"/>
      <c r="I9" s="4"/>
      <c r="J9" s="4"/>
      <c r="K9" s="4"/>
    </row>
    <row r="10" spans="1:11" x14ac:dyDescent="0.35">
      <c r="D10" s="18"/>
      <c r="E10" s="20"/>
      <c r="F10" s="20"/>
      <c r="G10" s="4"/>
      <c r="I10" s="4"/>
      <c r="J10" s="4"/>
      <c r="K10" s="4"/>
    </row>
    <row r="11" spans="1:11" x14ac:dyDescent="0.35">
      <c r="B11" s="14"/>
      <c r="E11" s="4"/>
      <c r="F11" s="18"/>
      <c r="H11" s="18"/>
      <c r="I11" s="4"/>
      <c r="J11" s="4"/>
      <c r="K11" s="4"/>
    </row>
    <row r="12" spans="1:11" x14ac:dyDescent="0.35">
      <c r="C12" s="14"/>
      <c r="D12" s="18"/>
      <c r="E12" s="4"/>
      <c r="F12" s="18"/>
      <c r="G12" s="4"/>
      <c r="H12" s="18"/>
      <c r="K12" s="4"/>
    </row>
    <row r="13" spans="1:11" x14ac:dyDescent="0.35">
      <c r="C13" s="14"/>
      <c r="D13" s="18"/>
      <c r="E13" s="4"/>
      <c r="F13" s="18"/>
      <c r="G13" s="4"/>
      <c r="H13" s="18"/>
      <c r="K13" s="4"/>
    </row>
  </sheetData>
  <sheetProtection algorithmName="SHA-512" hashValue="84iI8veSTr4OmSUp50kVbTY6uKqoHGNcxiNzzUY0ZQROy9Y/pbaKAwSvN3hI0DE0EOx5tliR08AE6g4JQwVwMA==" saltValue="8yRBR/HEtpitFHLn/3JhmA==" spinCount="100000" sheet="1" selectLockedCells="1"/>
  <mergeCells count="3">
    <mergeCell ref="C9:D9"/>
    <mergeCell ref="A1:F1"/>
    <mergeCell ref="C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</vt:lpstr>
      <vt:lpstr>'Offerta economica'!Area_stampa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2020-12-29T09:58:15Z</dcterms:created>
  <dcterms:modified xsi:type="dcterms:W3CDTF">2021-02-09T07:25:21Z</dcterms:modified>
</cp:coreProperties>
</file>