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Economics\"/>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offerti'!$A$1:$H$13</definedName>
  </definedNames>
  <calcPr calcId="162913"/>
</workbook>
</file>

<file path=xl/calcChain.xml><?xml version="1.0" encoding="utf-8"?>
<calcChain xmlns="http://schemas.openxmlformats.org/spreadsheetml/2006/main">
  <c r="C14" i="1" l="1"/>
  <c r="C15" i="1"/>
  <c r="C16" i="1"/>
  <c r="C17" i="1"/>
  <c r="C13" i="1"/>
  <c r="F14" i="1" l="1"/>
  <c r="G14" i="1" s="1"/>
  <c r="F15" i="1"/>
  <c r="G15" i="1" s="1"/>
  <c r="F16" i="1"/>
  <c r="G16" i="1" s="1"/>
  <c r="F17" i="1"/>
  <c r="G17" i="1" s="1"/>
  <c r="F13" i="1"/>
  <c r="G13" i="1" s="1"/>
  <c r="D14" i="1" l="1"/>
  <c r="D15" i="1"/>
  <c r="D16" i="1"/>
  <c r="D17" i="1"/>
  <c r="E21" i="1" l="1"/>
  <c r="D13" i="1"/>
  <c r="G21" i="1" l="1"/>
  <c r="E8" i="1" l="1"/>
  <c r="E6" i="1"/>
  <c r="E5" i="1"/>
  <c r="E4" i="1"/>
</calcChain>
</file>

<file path=xl/sharedStrings.xml><?xml version="1.0" encoding="utf-8"?>
<sst xmlns="http://schemas.openxmlformats.org/spreadsheetml/2006/main" count="50" uniqueCount="48">
  <si>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</si>
  <si>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</si>
  <si>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</si>
  <si>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</si>
  <si>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</si>
  <si>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</si>
  <si>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</si>
  <si>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</si>
  <si>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</si>
  <si>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</si>
  <si>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</si>
  <si>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</si>
  <si>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</si>
  <si>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</si>
  <si>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</si>
  <si>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</si>
  <si>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</si>
  <si>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</si>
  <si>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</si>
  <si>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</si>
  <si>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</si>
  <si>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</si>
  <si>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</si>
  <si>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</si>
  <si>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</si>
  <si>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</si>
  <si>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</si>
  <si>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</si>
  <si>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</si>
  <si>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</si>
  <si>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</si>
  <si>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</si>
  <si>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Servizi di supporto</t>
  </si>
  <si>
    <t>BASE D'ASTA COMPLESSIVA</t>
  </si>
  <si>
    <t>IMPLEMENTAZIONE E MIGRAZIONE</t>
  </si>
  <si>
    <t>SOLUTION DESIGN E ARCHITECTURE</t>
  </si>
  <si>
    <t>SECURITY</t>
  </si>
  <si>
    <t>SERVICE MANAGEMENT</t>
  </si>
  <si>
    <t>SUPPORT E TRAINING</t>
  </si>
  <si>
    <t>SOLUTION DESIGN E ARCHITECTURE - Giorno Persona Team ottimale</t>
  </si>
  <si>
    <t>IMPLEMENTAZIONE E MIGRAZIONE - Giorno Persona Team ottimale</t>
  </si>
  <si>
    <t>SECURITY - Giorno Persona Team ottimale</t>
  </si>
  <si>
    <t>SERVICE MANAGEMENT - Giorno Persona Team ottimale</t>
  </si>
  <si>
    <t>SUPPORT E TRAINING - Giorno Persona Team ottimale</t>
  </si>
  <si>
    <t>ID 2213 - Accordo Quadro per l'affidamento di servizi di supporto della gara di Public Cloud per le Pubbliche Amministrazioni - Lotto 8 PAC 2</t>
  </si>
  <si>
    <t>Giorno Persona per Tariffa media del team ottimale per servizi professionali tecnici</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</si>
  <si>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</si>
  <si>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secondo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</si>
</sst>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23" zoomScale="130" zoomScaleNormal="130" workbookViewId="0">
      <selection activeCell="A7" sqref="A7"/>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46</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29</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47</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tMMCmlQvSml2eVVhW2Hg5flubDwg7ltLJcnHhHQlHhyptNKhLU09ioD8x9MZXBPzFnALnWNqawqxT//siwWfcA==" saltValue="pB2eTLtfnlifCNcXbgx6mw=="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21"/>
  <sheetViews>
    <sheetView tabSelected="1" zoomScale="90" zoomScaleNormal="90" zoomScaleSheetLayoutView="90" workbookViewId="0">
      <selection activeCell="C4" sqref="C4:C8"/>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49" t="s">
        <v>44</v>
      </c>
      <c r="C1" s="49"/>
      <c r="D1" s="49"/>
      <c r="E1" s="49"/>
      <c r="F1" s="15"/>
      <c r="G1" s="15"/>
    </row>
    <row r="2" spans="1:14" s="5" customFormat="1" ht="24" customHeight="1" x14ac:dyDescent="0.25">
      <c r="A2" s="3" t="s">
        <v>22</v>
      </c>
      <c r="B2" s="4"/>
      <c r="C2" s="4"/>
      <c r="D2" s="4"/>
      <c r="E2" s="4"/>
      <c r="F2" s="4"/>
      <c r="G2" s="4"/>
    </row>
    <row r="3" spans="1:14" ht="53.25" customHeight="1" x14ac:dyDescent="0.25">
      <c r="A3" s="50" t="s">
        <v>23</v>
      </c>
      <c r="B3" s="51"/>
      <c r="C3" s="6" t="s">
        <v>3</v>
      </c>
      <c r="D3" s="22" t="s">
        <v>0</v>
      </c>
      <c r="E3" s="6" t="s">
        <v>2</v>
      </c>
      <c r="F3" s="19"/>
      <c r="G3" s="20"/>
      <c r="H3" s="20"/>
    </row>
    <row r="4" spans="1:14" ht="30" customHeight="1" x14ac:dyDescent="0.25">
      <c r="A4" s="52" t="s">
        <v>45</v>
      </c>
      <c r="B4" s="46" t="s">
        <v>35</v>
      </c>
      <c r="C4" s="13"/>
      <c r="D4" s="23">
        <v>880</v>
      </c>
      <c r="E4" s="14" t="str">
        <f t="shared" ref="E4:E8" si="0">IF(C4&gt;D4, ("Il valore offerto supera l'importo a base d'asta"), (""))</f>
        <v/>
      </c>
      <c r="F4" s="21"/>
      <c r="G4" s="27"/>
      <c r="H4" s="21"/>
      <c r="L4" s="17"/>
      <c r="M4" s="17"/>
      <c r="N4" s="17"/>
    </row>
    <row r="5" spans="1:14" ht="28.5" customHeight="1" x14ac:dyDescent="0.25">
      <c r="A5" s="53"/>
      <c r="B5" s="46" t="s">
        <v>34</v>
      </c>
      <c r="C5" s="13"/>
      <c r="D5" s="23">
        <v>820</v>
      </c>
      <c r="E5" s="14" t="str">
        <f t="shared" si="0"/>
        <v/>
      </c>
      <c r="F5" s="21"/>
      <c r="G5" s="27"/>
      <c r="H5" s="21"/>
      <c r="L5" s="17"/>
      <c r="M5" s="17"/>
      <c r="N5" s="17"/>
    </row>
    <row r="6" spans="1:14" ht="28.5" customHeight="1" x14ac:dyDescent="0.25">
      <c r="A6" s="53"/>
      <c r="B6" s="46" t="s">
        <v>36</v>
      </c>
      <c r="C6" s="13"/>
      <c r="D6" s="23">
        <v>820</v>
      </c>
      <c r="E6" s="14" t="str">
        <f t="shared" si="0"/>
        <v/>
      </c>
      <c r="F6" s="21"/>
      <c r="G6" s="27"/>
      <c r="H6" s="21"/>
      <c r="L6" s="17"/>
      <c r="M6" s="17"/>
      <c r="N6" s="17"/>
    </row>
    <row r="7" spans="1:14" ht="28.5" customHeight="1" x14ac:dyDescent="0.25">
      <c r="A7" s="53"/>
      <c r="B7" s="46" t="s">
        <v>37</v>
      </c>
      <c r="C7" s="13"/>
      <c r="D7" s="23">
        <v>800</v>
      </c>
      <c r="E7" s="14"/>
      <c r="F7" s="21"/>
      <c r="G7" s="27"/>
      <c r="H7" s="21"/>
      <c r="L7" s="17"/>
      <c r="M7" s="17"/>
      <c r="N7" s="17"/>
    </row>
    <row r="8" spans="1:14" ht="28.5" customHeight="1" x14ac:dyDescent="0.25">
      <c r="A8" s="54"/>
      <c r="B8" s="46" t="s">
        <v>38</v>
      </c>
      <c r="C8" s="13"/>
      <c r="D8" s="23">
        <v>840</v>
      </c>
      <c r="E8" s="14" t="str">
        <f t="shared" si="0"/>
        <v/>
      </c>
      <c r="F8" s="21"/>
      <c r="G8" s="27"/>
      <c r="H8" s="21"/>
      <c r="L8" s="17"/>
      <c r="M8" s="17"/>
      <c r="N8" s="17"/>
    </row>
    <row r="9" spans="1:14" ht="17.25" customHeight="1" x14ac:dyDescent="0.25">
      <c r="A9" s="10"/>
      <c r="B9" s="10"/>
      <c r="C9" s="10"/>
      <c r="D9" s="11"/>
      <c r="E9" s="12"/>
      <c r="F9" s="18"/>
      <c r="G9" s="16"/>
      <c r="H9" s="17"/>
      <c r="L9" s="17"/>
      <c r="M9" s="17"/>
      <c r="N9" s="17"/>
    </row>
    <row r="10" spans="1:14" ht="17.25" customHeight="1" x14ac:dyDescent="0.25">
      <c r="A10" s="10"/>
      <c r="B10" s="8"/>
      <c r="C10" s="8"/>
    </row>
    <row r="11" spans="1:14" s="5" customFormat="1" ht="24" customHeight="1" x14ac:dyDescent="0.25">
      <c r="A11" s="3" t="s">
        <v>30</v>
      </c>
      <c r="B11" s="7"/>
      <c r="C11" s="7"/>
      <c r="D11" s="7"/>
      <c r="E11" s="7"/>
      <c r="F11" s="7"/>
    </row>
    <row r="12" spans="1:14" ht="41.25" customHeight="1" x14ac:dyDescent="0.25">
      <c r="A12" s="55" t="s">
        <v>32</v>
      </c>
      <c r="B12" s="56"/>
      <c r="C12" s="9" t="s">
        <v>11</v>
      </c>
      <c r="D12" s="9" t="s">
        <v>12</v>
      </c>
      <c r="E12" s="9" t="s">
        <v>1</v>
      </c>
      <c r="F12" s="9" t="s">
        <v>16</v>
      </c>
      <c r="G12" s="9" t="s">
        <v>17</v>
      </c>
      <c r="J12" s="1"/>
    </row>
    <row r="13" spans="1:14" s="1" customFormat="1" ht="38.25" customHeight="1" x14ac:dyDescent="0.25">
      <c r="A13" s="48" t="s">
        <v>39</v>
      </c>
      <c r="B13" s="48"/>
      <c r="C13" s="25">
        <f>TRUNC('Prezzi offerti'!C4,2)</f>
        <v>0</v>
      </c>
      <c r="D13" s="38">
        <f>'Prezzi offerti'!D4</f>
        <v>880</v>
      </c>
      <c r="E13" s="24">
        <v>0.3</v>
      </c>
      <c r="F13" s="57">
        <f>TRUNC((D13-C13)/D13,4)</f>
        <v>1</v>
      </c>
      <c r="G13" s="58">
        <f>TRUNC((E13*F13),4)</f>
        <v>0.3</v>
      </c>
    </row>
    <row r="14" spans="1:14" s="1" customFormat="1" ht="38.25" customHeight="1" x14ac:dyDescent="0.25">
      <c r="A14" s="48" t="s">
        <v>40</v>
      </c>
      <c r="B14" s="48"/>
      <c r="C14" s="25">
        <f>TRUNC('Prezzi offerti'!C5,2)</f>
        <v>0</v>
      </c>
      <c r="D14" s="38">
        <f>'Prezzi offerti'!D5</f>
        <v>820</v>
      </c>
      <c r="E14" s="24">
        <v>0.38</v>
      </c>
      <c r="F14" s="57">
        <f t="shared" ref="F14:F17" si="1">TRUNC((D14-C14)/D14,4)</f>
        <v>1</v>
      </c>
      <c r="G14" s="58">
        <f t="shared" ref="G14:G17" si="2">TRUNC((E14*F14),4)</f>
        <v>0.38</v>
      </c>
    </row>
    <row r="15" spans="1:14" ht="39" customHeight="1" x14ac:dyDescent="0.25">
      <c r="A15" s="48" t="s">
        <v>41</v>
      </c>
      <c r="B15" s="48"/>
      <c r="C15" s="25">
        <f>TRUNC('Prezzi offerti'!C6,2)</f>
        <v>0</v>
      </c>
      <c r="D15" s="38">
        <f>'Prezzi offerti'!D6</f>
        <v>820</v>
      </c>
      <c r="E15" s="24">
        <v>0.09</v>
      </c>
      <c r="F15" s="57">
        <f t="shared" si="1"/>
        <v>1</v>
      </c>
      <c r="G15" s="58">
        <f t="shared" si="2"/>
        <v>0.09</v>
      </c>
    </row>
    <row r="16" spans="1:14" ht="39" customHeight="1" x14ac:dyDescent="0.25">
      <c r="A16" s="48" t="s">
        <v>42</v>
      </c>
      <c r="B16" s="48"/>
      <c r="C16" s="25">
        <f>TRUNC('Prezzi offerti'!C7,2)</f>
        <v>0</v>
      </c>
      <c r="D16" s="38">
        <f>'Prezzi offerti'!D7</f>
        <v>800</v>
      </c>
      <c r="E16" s="24">
        <v>0.16</v>
      </c>
      <c r="F16" s="57">
        <f t="shared" si="1"/>
        <v>1</v>
      </c>
      <c r="G16" s="58">
        <f t="shared" si="2"/>
        <v>0.16</v>
      </c>
    </row>
    <row r="17" spans="1:7" ht="42" customHeight="1" x14ac:dyDescent="0.25">
      <c r="A17" s="48" t="s">
        <v>43</v>
      </c>
      <c r="B17" s="48"/>
      <c r="C17" s="25">
        <f>TRUNC('Prezzi offerti'!C8,2)</f>
        <v>0</v>
      </c>
      <c r="D17" s="38">
        <f>'Prezzi offerti'!D8</f>
        <v>840</v>
      </c>
      <c r="E17" s="24">
        <v>7.0000000000000007E-2</v>
      </c>
      <c r="F17" s="57">
        <f t="shared" si="1"/>
        <v>1</v>
      </c>
      <c r="G17" s="58">
        <f t="shared" si="2"/>
        <v>7.0000000000000007E-2</v>
      </c>
    </row>
    <row r="18" spans="1:7" ht="15.75" customHeight="1" x14ac:dyDescent="0.25">
      <c r="A18" s="34"/>
      <c r="B18" s="34"/>
      <c r="C18" s="36"/>
      <c r="D18" s="45"/>
      <c r="E18" s="35"/>
      <c r="F18" s="37"/>
      <c r="G18" s="37"/>
    </row>
    <row r="20" spans="1:7" s="5" customFormat="1" ht="24" customHeight="1" x14ac:dyDescent="0.25">
      <c r="A20" s="42" t="s">
        <v>27</v>
      </c>
      <c r="B20" s="43"/>
      <c r="C20" s="43"/>
      <c r="D20" s="43"/>
      <c r="E20" s="43"/>
      <c r="F20" s="43"/>
      <c r="G20" s="44"/>
    </row>
    <row r="21" spans="1:7" s="1" customFormat="1" ht="90.75" customHeight="1" x14ac:dyDescent="0.25">
      <c r="A21" s="39" t="s">
        <v>33</v>
      </c>
      <c r="B21" s="47">
        <v>16000000</v>
      </c>
      <c r="C21" s="36"/>
      <c r="D21" s="39" t="s">
        <v>28</v>
      </c>
      <c r="E21" s="40">
        <f>SUM(E13:E17)</f>
        <v>1</v>
      </c>
      <c r="F21" s="39" t="s">
        <v>31</v>
      </c>
      <c r="G21" s="41">
        <f>SUM(G13:G17)</f>
        <v>1</v>
      </c>
    </row>
  </sheetData>
  <sheetProtection algorithmName="SHA-512" hashValue="NRJTZyyI1RDMxeRYFt837q+7pboFP9C2x3AAUXHLFpG5KINqlRSNJ+PignTxcPNf7AYtYvJsYXbYmK7UPH2xMg==" saltValue="D+oGw2E7aEr1WnnVeCqHFw==" spinCount="100000" sheet="1" selectLockedCells="1"/>
  <mergeCells count="9">
    <mergeCell ref="A14:B14"/>
    <mergeCell ref="A15:B15"/>
    <mergeCell ref="A17:B17"/>
    <mergeCell ref="B1:E1"/>
    <mergeCell ref="A3:B3"/>
    <mergeCell ref="A4:A8"/>
    <mergeCell ref="A13:B13"/>
    <mergeCell ref="A12:B12"/>
    <mergeCell ref="A16:B16"/>
  </mergeCells>
  <conditionalFormatting sqref="D10">
    <cfRule type="cellIs" dxfId="0" priority="7" stopIfTrue="1" operator="lessThan">
      <formula>0</formula>
    </cfRule>
  </conditionalFormatting>
  <dataValidations count="1">
    <dataValidation type="custom" allowBlank="1" showInputMessage="1" showErrorMessage="1" error="Inserire un valore numerico positivo con 2 cifre decimali" sqref="C4:C8">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2020-03-06T17:45:54Z</dcterms:modified>
</cp:coreProperties>
</file>