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18\434 Duplicatrici e penne usb - (Soriente - RdA 51892)\F - Documentazione gara\"/>
    </mc:Choice>
  </mc:AlternateContent>
  <bookViews>
    <workbookView xWindow="2805" yWindow="0" windowWidth="17805" windowHeight="714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4" i="1"/>
  <c r="H15" i="1"/>
  <c r="H12" i="1"/>
  <c r="H13" i="1"/>
  <c r="H10" i="1"/>
  <c r="H11" i="1"/>
  <c r="H8" i="1"/>
  <c r="H9" i="1"/>
  <c r="H7" i="1"/>
  <c r="H6" i="1"/>
  <c r="H17" i="1" l="1"/>
  <c r="G23" i="1" s="1"/>
  <c r="G21" i="1" l="1"/>
</calcChain>
</file>

<file path=xl/sharedStrings.xml><?xml version="1.0" encoding="utf-8"?>
<sst xmlns="http://schemas.openxmlformats.org/spreadsheetml/2006/main" count="37" uniqueCount="35">
  <si>
    <t xml:space="preserve"> </t>
  </si>
  <si>
    <t>Celle da compilare</t>
  </si>
  <si>
    <t>Descrizione</t>
  </si>
  <si>
    <t>A</t>
  </si>
  <si>
    <t>Prezzo totale a base d'asta al netto dell'IVA</t>
  </si>
  <si>
    <t>→</t>
  </si>
  <si>
    <t>Sistema di Verifica in caso di offerta superiore alla base d'asta</t>
  </si>
  <si>
    <t>Prezzo totale offerto al netto dell'IVA</t>
  </si>
  <si>
    <t>#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</si>
  <si>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</si>
  <si>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</si>
  <si>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</si>
  <si>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</si>
  <si>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</si>
  <si>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</si>
  <si>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</si>
  <si>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</si>
  <si>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</si>
  <si>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</si>
  <si>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Rimage 2450 - 2450 36 Mesi On Site + starter Kit ( 1 Nastro CMY + 1 Nastro Ret. + 500 DVD)</t>
  </si>
  <si>
    <t>Installazione On Site Rimage 2450</t>
  </si>
  <si>
    <t>2GB Copy Secure Flash Drive, USB 2.0 - USB2CS2GB</t>
  </si>
  <si>
    <t>32GB Copy Secure Flash Drive, USB 3.0 - USB3CS32GB</t>
  </si>
  <si>
    <t>64GB Copy Secure Flash Drive, USB 3.0 - USB3CS64GB</t>
  </si>
  <si>
    <t>32GB USB PenDrive STD 3.0 Chip SanDisk - SDCZ73-032G-G46 incluso contributo SIAE (€ 2,88)</t>
  </si>
  <si>
    <t>64GB USB PenDrive STD 3.0 Chip SanDisk - SDCZ73-064G-G46 incluso contributo SIAE (€ 5,12)</t>
  </si>
  <si>
    <t>q.tà</t>
  </si>
  <si>
    <t>Prezzo unitario (€)</t>
  </si>
  <si>
    <t>11</t>
  </si>
  <si>
    <t>Prezzo totale (€)</t>
  </si>
  <si>
    <t>Prezzo Totale Offerto al netto dell'IVA</t>
  </si>
  <si>
    <t>NexCopy - 16 Target 3.0 PC Based USB Duplicator, 110 or 220, Partition Software Included - cod. USB160PRO</t>
  </si>
  <si>
    <t>KIT 2450 CD NERO ( 1000 CD PATIENT + 1 MCDBLACK50 + 2 MCDTROLL24)</t>
  </si>
  <si>
    <t>KIT 2450 CD COLORE ( 1000 CD PATIENT + 2  MCDCMY50 + 2 MCDTROLL24)</t>
  </si>
  <si>
    <t>Estensione Garanzia Sistemi NexCopy on Site 36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</si>
</sst>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/>
  </cellStyleXfs>
  <cellXfs count="4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0" borderId="0" xfId="0" applyBorder="1"/>
    <xf numFmtId="165" fontId="7" fillId="0" borderId="7" xfId="0" applyNumberFormat="1" applyFont="1" applyBorder="1" applyAlignment="1" applyProtection="1">
      <alignment horizontal="center" vertical="center" wrapText="1"/>
      <protection locked="0"/>
    </xf>
    <xf numFmtId="165" fontId="7" fillId="0" borderId="8" xfId="0" applyNumberFormat="1" applyFont="1" applyBorder="1" applyAlignment="1" applyProtection="1">
      <alignment horizontal="center" vertical="center" wrapText="1"/>
      <protection locked="0"/>
    </xf>
    <xf numFmtId="165" fontId="7" fillId="0" borderId="9" xfId="0" applyNumberFormat="1" applyFont="1" applyBorder="1" applyAlignment="1" applyProtection="1">
      <alignment horizontal="center" vertical="center" wrapText="1"/>
    </xf>
    <xf numFmtId="165" fontId="9" fillId="4" borderId="2" xfId="0" applyNumberFormat="1" applyFont="1" applyFill="1" applyBorder="1" applyAlignment="1" applyProtection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3" fillId="0" borderId="2" xfId="2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 applyProtection="1">
      <alignment horizontal="right" vertical="center"/>
    </xf>
    <xf numFmtId="165" fontId="12" fillId="0" borderId="0" xfId="2" applyNumberFormat="1" applyFont="1" applyFill="1" applyBorder="1" applyAlignment="1" applyProtection="1">
      <alignment horizontal="center" vertical="center"/>
    </xf>
    <xf numFmtId="0" fontId="13" fillId="0" borderId="0" xfId="2" applyFont="1" applyFill="1" applyBorder="1" applyAlignment="1" applyProtection="1">
      <alignment horizontal="center" vertical="center"/>
    </xf>
    <xf numFmtId="165" fontId="16" fillId="0" borderId="0" xfId="1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center" wrapText="1"/>
    </xf>
    <xf numFmtId="49" fontId="6" fillId="4" borderId="12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165" fontId="7" fillId="0" borderId="15" xfId="0" applyNumberFormat="1" applyFont="1" applyBorder="1" applyAlignment="1" applyProtection="1">
      <alignment horizontal="center" vertical="center" wrapText="1"/>
    </xf>
    <xf numFmtId="49" fontId="6" fillId="4" borderId="6" xfId="0" applyNumberFormat="1" applyFont="1" applyFill="1" applyBorder="1" applyAlignment="1">
      <alignment horizontal="left" vertical="center" wrapText="1"/>
    </xf>
    <xf numFmtId="49" fontId="6" fillId="4" borderId="8" xfId="0" applyNumberFormat="1" applyFont="1" applyFill="1" applyBorder="1" applyAlignment="1">
      <alignment horizontal="left" vertical="center" wrapText="1"/>
    </xf>
    <xf numFmtId="49" fontId="6" fillId="4" borderId="14" xfId="0" applyNumberFormat="1" applyFont="1" applyFill="1" applyBorder="1" applyAlignment="1">
      <alignment horizontal="left" vertical="center" wrapText="1"/>
    </xf>
    <xf numFmtId="165" fontId="11" fillId="0" borderId="0" xfId="0" applyNumberFormat="1" applyFont="1" applyFill="1" applyBorder="1"/>
    <xf numFmtId="165" fontId="0" fillId="0" borderId="0" xfId="0" applyNumberFormat="1"/>
    <xf numFmtId="165" fontId="16" fillId="3" borderId="5" xfId="1" applyNumberFormat="1" applyFont="1" applyFill="1" applyBorder="1" applyAlignment="1" applyProtection="1">
      <alignment horizontal="center" vertical="center" wrapText="1"/>
    </xf>
    <xf numFmtId="165" fontId="16" fillId="3" borderId="11" xfId="1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5" fontId="15" fillId="0" borderId="5" xfId="2" applyNumberFormat="1" applyFont="1" applyFill="1" applyBorder="1" applyAlignment="1" applyProtection="1">
      <alignment horizontal="center" vertical="center"/>
    </xf>
    <xf numFmtId="165" fontId="15" fillId="0" borderId="11" xfId="2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</cellXfs>
  <cellStyles count="3">
    <cellStyle name="Normale" xfId="0" builtinId="0"/>
    <cellStyle name="Normale 3" xfId="2"/>
    <cellStyle name="Valuta" xfId="1" builtinId="4"/>
  </cellStyles>
  <dxfs count="8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23"/>
  <sheetViews>
    <sheetView tabSelected="1" topLeftCell="C1" zoomScaleNormal="100" workbookViewId="0">
      <selection activeCell="G6" sqref="G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52.42578125" customWidth="1"/>
    <col min="6" max="6" width="11.28515625" customWidth="1"/>
    <col min="7" max="7" width="23.42578125" customWidth="1"/>
    <col min="8" max="8" width="24.7109375" customWidth="1"/>
    <col min="10" max="10" width="31.28515625" customWidth="1"/>
  </cols>
  <sheetData>
    <row r="2" spans="3:9" ht="15.75" x14ac:dyDescent="0.25">
      <c r="D2" s="39" t="s">
        <v>0</v>
      </c>
      <c r="E2" s="39"/>
      <c r="I2" s="1"/>
    </row>
    <row r="3" spans="3:9" ht="15.75" thickBot="1" x14ac:dyDescent="0.3">
      <c r="I3" s="2"/>
    </row>
    <row r="4" spans="3:9" ht="15.75" thickBot="1" x14ac:dyDescent="0.3">
      <c r="G4" s="3" t="s">
        <v>1</v>
      </c>
      <c r="I4" s="2"/>
    </row>
    <row r="5" spans="3:9" ht="15.75" thickBot="1" x14ac:dyDescent="0.3">
      <c r="C5" s="36" t="s">
        <v>3</v>
      </c>
      <c r="D5" s="5" t="s">
        <v>8</v>
      </c>
      <c r="E5" s="5" t="s">
        <v>2</v>
      </c>
      <c r="F5" s="5" t="s">
        <v>26</v>
      </c>
      <c r="G5" s="6" t="s">
        <v>27</v>
      </c>
      <c r="H5" s="4" t="s">
        <v>29</v>
      </c>
    </row>
    <row r="6" spans="3:9" ht="69" customHeight="1" x14ac:dyDescent="0.25">
      <c r="C6" s="37"/>
      <c r="D6" s="22" t="s">
        <v>9</v>
      </c>
      <c r="E6" s="25" t="s">
        <v>19</v>
      </c>
      <c r="F6" s="20">
        <v>1</v>
      </c>
      <c r="G6" s="8"/>
      <c r="H6" s="24">
        <f>+F6*G6</f>
        <v>0</v>
      </c>
    </row>
    <row r="7" spans="3:9" ht="69" customHeight="1" x14ac:dyDescent="0.25">
      <c r="C7" s="37"/>
      <c r="D7" s="23" t="s">
        <v>10</v>
      </c>
      <c r="E7" s="26" t="s">
        <v>20</v>
      </c>
      <c r="F7" s="21">
        <v>1</v>
      </c>
      <c r="G7" s="9"/>
      <c r="H7" s="10">
        <f>+F7*G7</f>
        <v>0</v>
      </c>
    </row>
    <row r="8" spans="3:9" ht="69" customHeight="1" x14ac:dyDescent="0.25">
      <c r="C8" s="37"/>
      <c r="D8" s="23" t="s">
        <v>11</v>
      </c>
      <c r="E8" s="26" t="s">
        <v>31</v>
      </c>
      <c r="F8" s="21">
        <v>2</v>
      </c>
      <c r="G8" s="9"/>
      <c r="H8" s="10">
        <f t="shared" ref="H8:H15" si="0">+F8*G8</f>
        <v>0</v>
      </c>
    </row>
    <row r="9" spans="3:9" ht="69" customHeight="1" x14ac:dyDescent="0.25">
      <c r="C9" s="37"/>
      <c r="D9" s="23" t="s">
        <v>12</v>
      </c>
      <c r="E9" s="26" t="s">
        <v>34</v>
      </c>
      <c r="F9" s="21">
        <v>1</v>
      </c>
      <c r="G9" s="9"/>
      <c r="H9" s="10">
        <f t="shared" si="0"/>
        <v>0</v>
      </c>
    </row>
    <row r="10" spans="3:9" ht="69" customHeight="1" x14ac:dyDescent="0.25">
      <c r="C10" s="37"/>
      <c r="D10" s="23" t="s">
        <v>13</v>
      </c>
      <c r="E10" s="26" t="s">
        <v>21</v>
      </c>
      <c r="F10" s="21">
        <v>150</v>
      </c>
      <c r="G10" s="9"/>
      <c r="H10" s="10">
        <f>+F10*G10</f>
        <v>0</v>
      </c>
    </row>
    <row r="11" spans="3:9" ht="69" customHeight="1" x14ac:dyDescent="0.25">
      <c r="C11" s="37"/>
      <c r="D11" s="23" t="s">
        <v>14</v>
      </c>
      <c r="E11" s="26" t="s">
        <v>22</v>
      </c>
      <c r="F11" s="21">
        <v>150</v>
      </c>
      <c r="G11" s="9"/>
      <c r="H11" s="10">
        <f t="shared" si="0"/>
        <v>0</v>
      </c>
    </row>
    <row r="12" spans="3:9" ht="69" customHeight="1" x14ac:dyDescent="0.25">
      <c r="C12" s="37"/>
      <c r="D12" s="23" t="s">
        <v>15</v>
      </c>
      <c r="E12" s="26" t="s">
        <v>23</v>
      </c>
      <c r="F12" s="21">
        <v>150</v>
      </c>
      <c r="G12" s="9"/>
      <c r="H12" s="10">
        <f>+F12*G12</f>
        <v>0</v>
      </c>
    </row>
    <row r="13" spans="3:9" ht="69" customHeight="1" x14ac:dyDescent="0.25">
      <c r="C13" s="37"/>
      <c r="D13" s="23" t="s">
        <v>16</v>
      </c>
      <c r="E13" s="26" t="s">
        <v>24</v>
      </c>
      <c r="F13" s="21">
        <v>150</v>
      </c>
      <c r="G13" s="9"/>
      <c r="H13" s="10">
        <f t="shared" si="0"/>
        <v>0</v>
      </c>
    </row>
    <row r="14" spans="3:9" ht="69" customHeight="1" x14ac:dyDescent="0.25">
      <c r="C14" s="37"/>
      <c r="D14" s="23" t="s">
        <v>17</v>
      </c>
      <c r="E14" s="26" t="s">
        <v>25</v>
      </c>
      <c r="F14" s="21">
        <v>150</v>
      </c>
      <c r="G14" s="9"/>
      <c r="H14" s="10">
        <f>+F14*G14</f>
        <v>0</v>
      </c>
    </row>
    <row r="15" spans="3:9" ht="69" customHeight="1" x14ac:dyDescent="0.25">
      <c r="C15" s="37"/>
      <c r="D15" s="23" t="s">
        <v>18</v>
      </c>
      <c r="E15" s="27" t="s">
        <v>32</v>
      </c>
      <c r="F15" s="21">
        <v>1</v>
      </c>
      <c r="G15" s="9"/>
      <c r="H15" s="10">
        <f t="shared" si="0"/>
        <v>0</v>
      </c>
    </row>
    <row r="16" spans="3:9" ht="69" customHeight="1" thickBot="1" x14ac:dyDescent="0.3">
      <c r="C16" s="37"/>
      <c r="D16" s="23" t="s">
        <v>28</v>
      </c>
      <c r="E16" s="26" t="s">
        <v>33</v>
      </c>
      <c r="F16" s="21">
        <v>1</v>
      </c>
      <c r="G16" s="9"/>
      <c r="H16" s="10">
        <f>+F16*G16</f>
        <v>0</v>
      </c>
    </row>
    <row r="17" spans="3:11" ht="19.5" thickBot="1" x14ac:dyDescent="0.3">
      <c r="C17" s="38"/>
      <c r="D17" s="40" t="s">
        <v>30</v>
      </c>
      <c r="E17" s="41"/>
      <c r="F17" s="41"/>
      <c r="G17" s="42"/>
      <c r="H17" s="11">
        <f>IF((SUM(H6:H16))&lt;=G19,(SUM(H6:H16)),"ERRORE l'importo offerto supera la base d'asta")</f>
        <v>0</v>
      </c>
    </row>
    <row r="18" spans="3:11" ht="15.75" thickBot="1" x14ac:dyDescent="0.3">
      <c r="G18" s="1"/>
      <c r="H18" s="12"/>
      <c r="I18" s="13"/>
      <c r="J18" s="13"/>
      <c r="K18" s="13"/>
    </row>
    <row r="19" spans="3:11" s="13" customFormat="1" ht="18.75" thickBot="1" x14ac:dyDescent="0.3">
      <c r="E19" s="14" t="s">
        <v>4</v>
      </c>
      <c r="F19" s="15" t="s">
        <v>5</v>
      </c>
      <c r="G19" s="34">
        <v>24469.599999999999</v>
      </c>
      <c r="H19" s="35"/>
      <c r="J19" s="28"/>
    </row>
    <row r="20" spans="3:11" s="13" customFormat="1" ht="15.75" thickBot="1" x14ac:dyDescent="0.3">
      <c r="E20" s="16"/>
      <c r="F20" s="16"/>
      <c r="G20" s="17"/>
    </row>
    <row r="21" spans="3:11" s="13" customFormat="1" ht="32.25" thickBot="1" x14ac:dyDescent="0.3">
      <c r="E21" s="14" t="s">
        <v>6</v>
      </c>
      <c r="F21" s="15" t="s">
        <v>5</v>
      </c>
      <c r="G21" s="30" t="str">
        <f>IF(H17&gt;G19,"ATTENZIONE: L'offerta complessiva è superiore alla Base d'asta","OK")</f>
        <v>OK</v>
      </c>
      <c r="H21" s="31"/>
      <c r="I21"/>
      <c r="J21" s="29"/>
      <c r="K21"/>
    </row>
    <row r="22" spans="3:11" s="13" customFormat="1" ht="18.75" thickBot="1" x14ac:dyDescent="0.3">
      <c r="E22" s="18"/>
      <c r="F22" s="18"/>
      <c r="G22" s="19"/>
      <c r="I22" s="7"/>
      <c r="J22" s="7"/>
      <c r="K22" s="7"/>
    </row>
    <row r="23" spans="3:11" ht="18.75" thickBot="1" x14ac:dyDescent="0.3">
      <c r="E23" s="14" t="s">
        <v>7</v>
      </c>
      <c r="F23" s="15" t="s">
        <v>5</v>
      </c>
      <c r="G23" s="32">
        <f>IF((H17&lt;=G19),H17,"ERRORE")</f>
        <v>0</v>
      </c>
      <c r="H23" s="33"/>
    </row>
  </sheetData>
  <sheetProtection algorithmName="SHA-512" hashValue="9q9QiTNP8IqELyXJwI+qcbvMesATx94Sj6yrWjQNvBFD05/7vdrzgcSzf0B1Alop3GLSQPTfyt5sNSuWl6T+Lg==" saltValue="RvDqkPai1TG4y6HnNGkZpw==" spinCount="100000" sheet="1" objects="1" scenarios="1"/>
  <mergeCells count="6">
    <mergeCell ref="G21:H21"/>
    <mergeCell ref="G23:H23"/>
    <mergeCell ref="G19:H19"/>
    <mergeCell ref="C5:C17"/>
    <mergeCell ref="D2:E2"/>
    <mergeCell ref="D17:G17"/>
  </mergeCells>
  <conditionalFormatting sqref="G23">
    <cfRule type="cellIs" dxfId="7" priority="28" operator="equal">
      <formula>$G$19</formula>
    </cfRule>
    <cfRule type="cellIs" dxfId="6" priority="29" operator="lessThan">
      <formula>$G$19</formula>
    </cfRule>
    <cfRule type="cellIs" dxfId="5" priority="30" operator="greaterThan">
      <formula>$G$19</formula>
    </cfRule>
  </conditionalFormatting>
  <conditionalFormatting sqref="G23:H23">
    <cfRule type="cellIs" dxfId="4" priority="26" operator="greaterThan">
      <formula>$G$19</formula>
    </cfRule>
    <cfRule type="cellIs" dxfId="3" priority="27" operator="lessThanOrEqual">
      <formula>$G$19</formula>
    </cfRule>
  </conditionalFormatting>
  <conditionalFormatting sqref="H17">
    <cfRule type="cellIs" dxfId="2" priority="37" operator="greaterThan">
      <formula>#REF!</formula>
    </cfRule>
    <cfRule type="cellIs" dxfId="1" priority="38" operator="greaterThan">
      <formula>#REF!</formula>
    </cfRule>
    <cfRule type="cellIs" dxfId="0" priority="39" operator="greaterThanOrEqual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G6:G16">
      <formula1>(LEN(G6)-LEN(INT(G6)))&lt;=3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Soriente</dc:creator>
  <cp:lastModifiedBy>Soriente Fabrizio</cp:lastModifiedBy>
  <cp:lastPrinted>2023-10-10T14:40:17Z</cp:lastPrinted>
  <dcterms:created xsi:type="dcterms:W3CDTF">2023-09-27T09:55:28Z</dcterms:created>
  <dcterms:modified xsi:type="dcterms:W3CDTF">2024-05-16T15:15:37Z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2024-04-23T15:47:34Z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89458c26-5089-48f9-be75-b8dcee672a2e</vt:lpwstr>
  </property>
  <property fmtid="{D5CDD505-2E9C-101B-9397-08002B2CF9AE}" pid="10" name="MSIP_Label_3786ba02-99ae-4f4f-9558-30470b81ac0e_ContentBits">
    <vt:lpwstr>1</vt:lpwstr>
  </property>
</Properties>
</file>