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120" yWindow="735" windowWidth="18990" windowHeight="6510"/>
  </bookViews>
  <sheets>
    <sheet name="Lotto 1" sheetId="11" r:id="rId1"/>
    <sheet name="Lotto 2" sheetId="12" r:id="rId2"/>
    <sheet name="Lotto 3" sheetId="13" r:id="rId3"/>
    <sheet name="Lotto 4" sheetId="14" r:id="rId4"/>
  </sheets>
  <definedNames>
    <definedName name="_xlnm._FilterDatabase" localSheetId="0" hidden="1">'Lotto 1'!$A$4:$T$4</definedName>
    <definedName name="_xlnm._FilterDatabase" localSheetId="1" hidden="1">'Lotto 2'!$A$4:$T$4</definedName>
    <definedName name="_xlnm._FilterDatabase" localSheetId="2" hidden="1">'Lotto 3'!$A$4:$T$4</definedName>
    <definedName name="_xlnm._FilterDatabase" localSheetId="3" hidden="1">'Lotto 4'!$A$4:$T$4</definedName>
    <definedName name="_Toc124056150" localSheetId="0">'Lotto 1'!$B$203</definedName>
    <definedName name="_Toc124056150" localSheetId="1">'Lotto 2'!$B$203</definedName>
    <definedName name="_Toc124056150" localSheetId="2">'Lotto 3'!$B$203</definedName>
    <definedName name="_Toc124056150" localSheetId="3">'Lotto 4'!$B$203</definedName>
    <definedName name="_Toc276033983" localSheetId="0">'Lotto 1'!$B$5</definedName>
    <definedName name="_Toc276033983" localSheetId="1">'Lotto 2'!$B$5</definedName>
    <definedName name="_Toc276033983" localSheetId="2">'Lotto 3'!$B$5</definedName>
    <definedName name="_Toc276033983" localSheetId="3">'Lotto 4'!$B$5</definedName>
    <definedName name="_xlnm.Print_Area" localSheetId="0">'Lotto 1'!$B$1:$H$304</definedName>
    <definedName name="_xlnm.Print_Area" localSheetId="1">'Lotto 2'!$B$1:$H$304</definedName>
    <definedName name="_xlnm.Print_Area" localSheetId="2">'Lotto 3'!$B$1:$H$304</definedName>
    <definedName name="_xlnm.Print_Area" localSheetId="3">'Lotto 4'!$B$1:$H$304</definedName>
  </definedNames>
  <calcPr calcId="145621"/>
</workbook>
</file>

<file path=xl/calcChain.xml><?xml version="1.0" encoding="utf-8"?>
<calcChain xmlns="http://schemas.openxmlformats.org/spreadsheetml/2006/main">
  <c r="E204" i="14" l="1"/>
  <c r="F298" i="14" l="1"/>
  <c r="E298" i="14"/>
  <c r="F297" i="14"/>
  <c r="E297" i="14"/>
  <c r="F296" i="14"/>
  <c r="E296" i="14"/>
  <c r="F295" i="14"/>
  <c r="E295" i="14"/>
  <c r="F294" i="14"/>
  <c r="E294" i="14"/>
  <c r="F293" i="14"/>
  <c r="E293" i="14"/>
  <c r="F292" i="14"/>
  <c r="E292" i="14"/>
  <c r="F291" i="14"/>
  <c r="E291" i="14"/>
  <c r="F289" i="14"/>
  <c r="E289" i="14"/>
  <c r="F288" i="14"/>
  <c r="E288" i="14"/>
  <c r="F287" i="14"/>
  <c r="E287" i="14"/>
  <c r="F286" i="14"/>
  <c r="E286" i="14"/>
  <c r="F284" i="14"/>
  <c r="E284" i="14"/>
  <c r="F283" i="14"/>
  <c r="E283" i="14"/>
  <c r="F282" i="14"/>
  <c r="E282" i="14"/>
  <c r="F281" i="14"/>
  <c r="E281" i="14"/>
  <c r="F280" i="14"/>
  <c r="E280" i="14"/>
  <c r="F278" i="14"/>
  <c r="E278" i="14"/>
  <c r="F277" i="14"/>
  <c r="E277" i="14"/>
  <c r="F276" i="14"/>
  <c r="E276" i="14"/>
  <c r="F275" i="14"/>
  <c r="E275" i="14"/>
  <c r="F274" i="14"/>
  <c r="E274" i="14"/>
  <c r="F273" i="14"/>
  <c r="E273" i="14"/>
  <c r="F272" i="14"/>
  <c r="E272" i="14"/>
  <c r="F271" i="14"/>
  <c r="E271" i="14"/>
  <c r="F270" i="14"/>
  <c r="E270" i="14"/>
  <c r="F268" i="14"/>
  <c r="E268" i="14"/>
  <c r="F267" i="14"/>
  <c r="E267" i="14"/>
  <c r="F266" i="14"/>
  <c r="E266" i="14"/>
  <c r="F265" i="14"/>
  <c r="E265" i="14"/>
  <c r="F264" i="14"/>
  <c r="E264" i="14"/>
  <c r="F262" i="14"/>
  <c r="E262" i="14"/>
  <c r="F261" i="14"/>
  <c r="E261" i="14"/>
  <c r="F259" i="14"/>
  <c r="E259" i="14"/>
  <c r="F258" i="14"/>
  <c r="E258" i="14"/>
  <c r="F256" i="14"/>
  <c r="E256" i="14"/>
  <c r="F255" i="14"/>
  <c r="E255" i="14"/>
  <c r="F253" i="14"/>
  <c r="E253" i="14"/>
  <c r="F252" i="14"/>
  <c r="E252" i="14"/>
  <c r="F250" i="14"/>
  <c r="E250" i="14"/>
  <c r="F248" i="14"/>
  <c r="E248" i="14"/>
  <c r="E299" i="14" s="1"/>
  <c r="F241" i="14"/>
  <c r="E241" i="14"/>
  <c r="F240" i="14"/>
  <c r="E240" i="14"/>
  <c r="F239" i="14"/>
  <c r="E239" i="14"/>
  <c r="F238" i="14"/>
  <c r="E238" i="14"/>
  <c r="E242" i="14" s="1"/>
  <c r="F237" i="14"/>
  <c r="E237" i="14"/>
  <c r="F231" i="14"/>
  <c r="E231" i="14"/>
  <c r="E232" i="14" s="1"/>
  <c r="F224" i="14"/>
  <c r="E224" i="14"/>
  <c r="E225" i="14" s="1"/>
  <c r="F218" i="14"/>
  <c r="E218" i="14"/>
  <c r="F217" i="14"/>
  <c r="E217" i="14"/>
  <c r="F216" i="14"/>
  <c r="E216" i="14"/>
  <c r="E219" i="14" s="1"/>
  <c r="F211" i="14"/>
  <c r="E211" i="14"/>
  <c r="F210" i="14"/>
  <c r="E210" i="14"/>
  <c r="E212" i="14" s="1"/>
  <c r="F209" i="14"/>
  <c r="E209" i="14"/>
  <c r="E205" i="14"/>
  <c r="F204" i="14"/>
  <c r="F199" i="14"/>
  <c r="E199" i="14"/>
  <c r="F198" i="14"/>
  <c r="E198" i="14"/>
  <c r="F197" i="14"/>
  <c r="E197" i="14"/>
  <c r="F196" i="14"/>
  <c r="E196" i="14"/>
  <c r="E200" i="14" s="1"/>
  <c r="F191" i="14"/>
  <c r="E191" i="14"/>
  <c r="F190" i="14"/>
  <c r="E190" i="14"/>
  <c r="E192" i="14" s="1"/>
  <c r="F189" i="14"/>
  <c r="E189" i="14"/>
  <c r="F183" i="14"/>
  <c r="E183" i="14"/>
  <c r="F182" i="14"/>
  <c r="E182" i="14"/>
  <c r="F177" i="14"/>
  <c r="E177" i="14"/>
  <c r="F176" i="14"/>
  <c r="E176" i="14"/>
  <c r="F175" i="14"/>
  <c r="E175" i="14"/>
  <c r="F174" i="14"/>
  <c r="E174" i="14"/>
  <c r="F173" i="14"/>
  <c r="E173" i="14"/>
  <c r="F172" i="14"/>
  <c r="E172" i="14"/>
  <c r="F171" i="14"/>
  <c r="E171" i="14"/>
  <c r="F170" i="14"/>
  <c r="E170" i="14"/>
  <c r="F169" i="14"/>
  <c r="E169" i="14"/>
  <c r="F168" i="14"/>
  <c r="E168" i="14"/>
  <c r="F167" i="14"/>
  <c r="E167" i="14"/>
  <c r="F166" i="14"/>
  <c r="E166" i="14"/>
  <c r="F165" i="14"/>
  <c r="E165" i="14"/>
  <c r="F160" i="14"/>
  <c r="E160" i="14"/>
  <c r="F159" i="14"/>
  <c r="E159" i="14"/>
  <c r="F158" i="14"/>
  <c r="E158" i="14"/>
  <c r="F157" i="14"/>
  <c r="E157" i="14"/>
  <c r="F156" i="14"/>
  <c r="E156" i="14"/>
  <c r="F155" i="14"/>
  <c r="E155" i="14"/>
  <c r="F154" i="14"/>
  <c r="E154" i="14"/>
  <c r="F153" i="14"/>
  <c r="E153" i="14"/>
  <c r="F152" i="14"/>
  <c r="E152" i="14"/>
  <c r="F147" i="14"/>
  <c r="E147" i="14"/>
  <c r="F146" i="14"/>
  <c r="E146" i="14"/>
  <c r="F145" i="14"/>
  <c r="E145" i="14"/>
  <c r="F144" i="14"/>
  <c r="E144" i="14"/>
  <c r="F143" i="14"/>
  <c r="E143" i="14"/>
  <c r="E148" i="14" s="1"/>
  <c r="F138" i="14"/>
  <c r="E138" i="14"/>
  <c r="F137" i="14"/>
  <c r="E137" i="14"/>
  <c r="F136" i="14"/>
  <c r="E136" i="14"/>
  <c r="F135" i="14"/>
  <c r="E135" i="14"/>
  <c r="E139" i="14" s="1"/>
  <c r="F134" i="14"/>
  <c r="E134" i="14"/>
  <c r="G129" i="14"/>
  <c r="F129" i="14"/>
  <c r="G128" i="14"/>
  <c r="F128" i="14"/>
  <c r="G127" i="14"/>
  <c r="F127" i="14"/>
  <c r="G126" i="14"/>
  <c r="F126" i="14"/>
  <c r="G125" i="14"/>
  <c r="F125" i="14"/>
  <c r="G124" i="14"/>
  <c r="F124" i="14"/>
  <c r="G123" i="14"/>
  <c r="F123" i="14"/>
  <c r="G122" i="14"/>
  <c r="F122" i="14"/>
  <c r="G121" i="14"/>
  <c r="F121" i="14"/>
  <c r="G120" i="14"/>
  <c r="F120" i="14"/>
  <c r="G119" i="14"/>
  <c r="F119" i="14"/>
  <c r="G118" i="14"/>
  <c r="F118" i="14"/>
  <c r="G117" i="14"/>
  <c r="F117" i="14"/>
  <c r="G116" i="14"/>
  <c r="F116" i="14"/>
  <c r="G115" i="14"/>
  <c r="F115" i="14"/>
  <c r="G114" i="14"/>
  <c r="F114" i="14"/>
  <c r="G113" i="14"/>
  <c r="F113" i="14"/>
  <c r="H130" i="14" s="1"/>
  <c r="G112" i="14"/>
  <c r="F112" i="14"/>
  <c r="G111" i="14"/>
  <c r="F111" i="14"/>
  <c r="G110" i="14"/>
  <c r="F110" i="14"/>
  <c r="G109" i="14"/>
  <c r="F109" i="14"/>
  <c r="G108" i="14"/>
  <c r="F108" i="14"/>
  <c r="G107" i="14"/>
  <c r="F107" i="14"/>
  <c r="G102" i="14"/>
  <c r="F102" i="14"/>
  <c r="H103" i="14" s="1"/>
  <c r="G101" i="14"/>
  <c r="F101" i="14"/>
  <c r="G100" i="14"/>
  <c r="F100" i="14"/>
  <c r="G99" i="14"/>
  <c r="F99" i="14"/>
  <c r="G98" i="14"/>
  <c r="F98" i="14"/>
  <c r="G97" i="14"/>
  <c r="F97" i="14"/>
  <c r="F103" i="14" s="1"/>
  <c r="G92" i="14"/>
  <c r="F92" i="14"/>
  <c r="H93" i="14" s="1"/>
  <c r="G91" i="14"/>
  <c r="F91" i="14"/>
  <c r="G90" i="14"/>
  <c r="F90" i="14"/>
  <c r="G89" i="14"/>
  <c r="F89" i="14"/>
  <c r="G88" i="14"/>
  <c r="F88" i="14"/>
  <c r="G87" i="14"/>
  <c r="F87" i="14"/>
  <c r="G86" i="14"/>
  <c r="F86" i="14"/>
  <c r="G85" i="14"/>
  <c r="F85" i="14"/>
  <c r="G84" i="14"/>
  <c r="F84" i="14"/>
  <c r="F79" i="14"/>
  <c r="E79" i="14"/>
  <c r="E80" i="14" s="1"/>
  <c r="F74" i="14"/>
  <c r="E74" i="14"/>
  <c r="F73" i="14"/>
  <c r="E73" i="14"/>
  <c r="F72" i="14"/>
  <c r="E72" i="14"/>
  <c r="F71" i="14"/>
  <c r="E71" i="14"/>
  <c r="E75" i="14" s="1"/>
  <c r="F66" i="14"/>
  <c r="E66" i="14"/>
  <c r="F65" i="14"/>
  <c r="E65" i="14"/>
  <c r="F64" i="14"/>
  <c r="E64" i="14"/>
  <c r="F63" i="14"/>
  <c r="E63" i="14"/>
  <c r="F62" i="14"/>
  <c r="E62" i="14"/>
  <c r="F61" i="14"/>
  <c r="E61" i="14"/>
  <c r="F60" i="14"/>
  <c r="E60" i="14"/>
  <c r="F59" i="14"/>
  <c r="E59" i="14"/>
  <c r="E67" i="14" s="1"/>
  <c r="G54" i="14"/>
  <c r="F54" i="14"/>
  <c r="G53" i="14"/>
  <c r="F53" i="14"/>
  <c r="G52" i="14"/>
  <c r="F52" i="14"/>
  <c r="G51" i="14"/>
  <c r="F51" i="14"/>
  <c r="G50" i="14"/>
  <c r="F50" i="14"/>
  <c r="G49" i="14"/>
  <c r="F49" i="14"/>
  <c r="G48" i="14"/>
  <c r="F48" i="14"/>
  <c r="G47" i="14"/>
  <c r="F47" i="14"/>
  <c r="G46" i="14"/>
  <c r="F46" i="14"/>
  <c r="G45" i="14"/>
  <c r="F45" i="14"/>
  <c r="H55" i="14" s="1"/>
  <c r="G44" i="14"/>
  <c r="F44" i="14"/>
  <c r="G43" i="14"/>
  <c r="F43" i="14"/>
  <c r="G42" i="14"/>
  <c r="F42" i="14"/>
  <c r="G41" i="14"/>
  <c r="F41" i="14"/>
  <c r="G40" i="14"/>
  <c r="F40" i="14"/>
  <c r="G39" i="14"/>
  <c r="F39" i="14"/>
  <c r="G38" i="14"/>
  <c r="F38" i="14"/>
  <c r="G37" i="14"/>
  <c r="F37" i="14"/>
  <c r="G36" i="14"/>
  <c r="F36" i="14"/>
  <c r="G35" i="14"/>
  <c r="F35" i="14"/>
  <c r="G34" i="14"/>
  <c r="F34" i="14"/>
  <c r="G33" i="14"/>
  <c r="F33" i="14"/>
  <c r="G26" i="14"/>
  <c r="F26" i="14"/>
  <c r="G25" i="14"/>
  <c r="F25" i="14"/>
  <c r="G24" i="14"/>
  <c r="F24" i="14"/>
  <c r="G23" i="14"/>
  <c r="F23" i="14"/>
  <c r="H27" i="14" s="1"/>
  <c r="G22" i="14"/>
  <c r="F22" i="14"/>
  <c r="G21" i="14"/>
  <c r="F21" i="14"/>
  <c r="G20" i="14"/>
  <c r="F20" i="14"/>
  <c r="G19" i="14"/>
  <c r="F19" i="14"/>
  <c r="F14" i="14"/>
  <c r="E14" i="14"/>
  <c r="F13" i="14"/>
  <c r="E13" i="14"/>
  <c r="F12" i="14"/>
  <c r="E12" i="14"/>
  <c r="F11" i="14"/>
  <c r="E11" i="14"/>
  <c r="F10" i="14"/>
  <c r="E10" i="14"/>
  <c r="F9" i="14"/>
  <c r="E9" i="14"/>
  <c r="F8" i="14"/>
  <c r="E8" i="14"/>
  <c r="F7" i="14"/>
  <c r="E7" i="14"/>
  <c r="F6" i="14"/>
  <c r="E6" i="14"/>
  <c r="E15" i="14" s="1"/>
  <c r="F298" i="13"/>
  <c r="E298" i="13"/>
  <c r="F297" i="13"/>
  <c r="E297" i="13"/>
  <c r="F296" i="13"/>
  <c r="E296" i="13"/>
  <c r="F295" i="13"/>
  <c r="E295" i="13"/>
  <c r="F294" i="13"/>
  <c r="E294" i="13"/>
  <c r="F293" i="13"/>
  <c r="E293" i="13"/>
  <c r="F292" i="13"/>
  <c r="E292" i="13"/>
  <c r="F291" i="13"/>
  <c r="E291" i="13"/>
  <c r="F289" i="13"/>
  <c r="E289" i="13"/>
  <c r="F288" i="13"/>
  <c r="E288" i="13"/>
  <c r="F287" i="13"/>
  <c r="E287" i="13"/>
  <c r="F286" i="13"/>
  <c r="E286" i="13"/>
  <c r="F284" i="13"/>
  <c r="E284" i="13"/>
  <c r="F283" i="13"/>
  <c r="E283" i="13"/>
  <c r="F282" i="13"/>
  <c r="E282" i="13"/>
  <c r="F281" i="13"/>
  <c r="E281" i="13"/>
  <c r="F280" i="13"/>
  <c r="E280" i="13"/>
  <c r="F278" i="13"/>
  <c r="E278" i="13"/>
  <c r="F277" i="13"/>
  <c r="E277" i="13"/>
  <c r="F276" i="13"/>
  <c r="E276" i="13"/>
  <c r="F275" i="13"/>
  <c r="E275" i="13"/>
  <c r="F274" i="13"/>
  <c r="E274" i="13"/>
  <c r="F273" i="13"/>
  <c r="E273" i="13"/>
  <c r="F272" i="13"/>
  <c r="E272" i="13"/>
  <c r="F271" i="13"/>
  <c r="E271" i="13"/>
  <c r="F270" i="13"/>
  <c r="E270" i="13"/>
  <c r="F268" i="13"/>
  <c r="E268" i="13"/>
  <c r="F267" i="13"/>
  <c r="E267" i="13"/>
  <c r="F266" i="13"/>
  <c r="E266" i="13"/>
  <c r="F265" i="13"/>
  <c r="E265" i="13"/>
  <c r="F264" i="13"/>
  <c r="E264" i="13"/>
  <c r="F262" i="13"/>
  <c r="E262" i="13"/>
  <c r="F261" i="13"/>
  <c r="E261" i="13"/>
  <c r="F259" i="13"/>
  <c r="E259" i="13"/>
  <c r="F258" i="13"/>
  <c r="E258" i="13"/>
  <c r="F256" i="13"/>
  <c r="E256" i="13"/>
  <c r="F255" i="13"/>
  <c r="E255" i="13"/>
  <c r="F253" i="13"/>
  <c r="E253" i="13"/>
  <c r="F252" i="13"/>
  <c r="E252" i="13"/>
  <c r="F250" i="13"/>
  <c r="E250" i="13"/>
  <c r="E299" i="13" s="1"/>
  <c r="F248" i="13"/>
  <c r="E248" i="13"/>
  <c r="F241" i="13"/>
  <c r="E241" i="13"/>
  <c r="F240" i="13"/>
  <c r="E240" i="13"/>
  <c r="F239" i="13"/>
  <c r="E239" i="13"/>
  <c r="F238" i="13"/>
  <c r="E238" i="13"/>
  <c r="F237" i="13"/>
  <c r="E237" i="13"/>
  <c r="E242" i="13" s="1"/>
  <c r="F231" i="13"/>
  <c r="E231" i="13"/>
  <c r="E232" i="13" s="1"/>
  <c r="E225" i="13"/>
  <c r="F224" i="13"/>
  <c r="E224" i="13"/>
  <c r="F218" i="13"/>
  <c r="E218" i="13"/>
  <c r="F217" i="13"/>
  <c r="E217" i="13"/>
  <c r="F216" i="13"/>
  <c r="E216" i="13"/>
  <c r="F211" i="13"/>
  <c r="E211" i="13"/>
  <c r="F210" i="13"/>
  <c r="E210" i="13"/>
  <c r="F209" i="13"/>
  <c r="E209" i="13"/>
  <c r="F204" i="13"/>
  <c r="E204" i="13"/>
  <c r="E205" i="13" s="1"/>
  <c r="F199" i="13"/>
  <c r="E199" i="13"/>
  <c r="F198" i="13"/>
  <c r="E198" i="13"/>
  <c r="F197" i="13"/>
  <c r="E197" i="13"/>
  <c r="F196" i="13"/>
  <c r="E196" i="13"/>
  <c r="E200" i="13" s="1"/>
  <c r="F191" i="13"/>
  <c r="E191" i="13"/>
  <c r="F190" i="13"/>
  <c r="E190" i="13"/>
  <c r="F189" i="13"/>
  <c r="E189" i="13"/>
  <c r="F183" i="13"/>
  <c r="E183" i="13"/>
  <c r="F182" i="13"/>
  <c r="E182" i="13"/>
  <c r="F177" i="13"/>
  <c r="E177" i="13"/>
  <c r="F176" i="13"/>
  <c r="E176" i="13"/>
  <c r="F175" i="13"/>
  <c r="E175" i="13"/>
  <c r="F174" i="13"/>
  <c r="E174" i="13"/>
  <c r="F173" i="13"/>
  <c r="E173" i="13"/>
  <c r="F172" i="13"/>
  <c r="E172" i="13"/>
  <c r="F171" i="13"/>
  <c r="E171" i="13"/>
  <c r="F170" i="13"/>
  <c r="E170" i="13"/>
  <c r="F169" i="13"/>
  <c r="E169" i="13"/>
  <c r="F168" i="13"/>
  <c r="E168" i="13"/>
  <c r="F167" i="13"/>
  <c r="E167" i="13"/>
  <c r="F166" i="13"/>
  <c r="E166" i="13"/>
  <c r="F165" i="13"/>
  <c r="E165" i="13"/>
  <c r="E178" i="13" s="1"/>
  <c r="F160" i="13"/>
  <c r="E160" i="13"/>
  <c r="F159" i="13"/>
  <c r="E159" i="13"/>
  <c r="F158" i="13"/>
  <c r="E158" i="13"/>
  <c r="F157" i="13"/>
  <c r="E157" i="13"/>
  <c r="F156" i="13"/>
  <c r="E156" i="13"/>
  <c r="F155" i="13"/>
  <c r="E155" i="13"/>
  <c r="F154" i="13"/>
  <c r="E154" i="13"/>
  <c r="F153" i="13"/>
  <c r="E153" i="13"/>
  <c r="E161" i="13" s="1"/>
  <c r="F152" i="13"/>
  <c r="E152" i="13"/>
  <c r="F147" i="13"/>
  <c r="E147" i="13"/>
  <c r="F146" i="13"/>
  <c r="E146" i="13"/>
  <c r="F145" i="13"/>
  <c r="E145" i="13"/>
  <c r="F144" i="13"/>
  <c r="E144" i="13"/>
  <c r="F143" i="13"/>
  <c r="E143" i="13"/>
  <c r="F138" i="13"/>
  <c r="E138" i="13"/>
  <c r="F137" i="13"/>
  <c r="E137" i="13"/>
  <c r="F136" i="13"/>
  <c r="E136" i="13"/>
  <c r="F135" i="13"/>
  <c r="E135" i="13"/>
  <c r="F134" i="13"/>
  <c r="E134" i="13"/>
  <c r="G129" i="13"/>
  <c r="F129" i="13"/>
  <c r="G128" i="13"/>
  <c r="F128" i="13"/>
  <c r="G127" i="13"/>
  <c r="F127" i="13"/>
  <c r="G126" i="13"/>
  <c r="F126" i="13"/>
  <c r="G125" i="13"/>
  <c r="F125" i="13"/>
  <c r="G124" i="13"/>
  <c r="F124" i="13"/>
  <c r="G123" i="13"/>
  <c r="F123" i="13"/>
  <c r="G122" i="13"/>
  <c r="F122" i="13"/>
  <c r="G121" i="13"/>
  <c r="F121" i="13"/>
  <c r="G120" i="13"/>
  <c r="F120" i="13"/>
  <c r="G119" i="13"/>
  <c r="F119" i="13"/>
  <c r="G118" i="13"/>
  <c r="F118" i="13"/>
  <c r="G117" i="13"/>
  <c r="F117" i="13"/>
  <c r="G116" i="13"/>
  <c r="F116" i="13"/>
  <c r="G115" i="13"/>
  <c r="F115" i="13"/>
  <c r="G114" i="13"/>
  <c r="F114" i="13"/>
  <c r="G113" i="13"/>
  <c r="F113" i="13"/>
  <c r="H130" i="13" s="1"/>
  <c r="G112" i="13"/>
  <c r="F112" i="13"/>
  <c r="G111" i="13"/>
  <c r="F111" i="13"/>
  <c r="G110" i="13"/>
  <c r="F110" i="13"/>
  <c r="G109" i="13"/>
  <c r="F109" i="13"/>
  <c r="G108" i="13"/>
  <c r="F108" i="13"/>
  <c r="G107" i="13"/>
  <c r="F107" i="13"/>
  <c r="F130" i="13" s="1"/>
  <c r="G102" i="13"/>
  <c r="F102" i="13"/>
  <c r="H103" i="13" s="1"/>
  <c r="G101" i="13"/>
  <c r="F101" i="13"/>
  <c r="G100" i="13"/>
  <c r="F100" i="13"/>
  <c r="G99" i="13"/>
  <c r="F99" i="13"/>
  <c r="G98" i="13"/>
  <c r="F98" i="13"/>
  <c r="G97" i="13"/>
  <c r="F97" i="13"/>
  <c r="F103" i="13" s="1"/>
  <c r="H93" i="13"/>
  <c r="G92" i="13"/>
  <c r="F92" i="13"/>
  <c r="G91" i="13"/>
  <c r="F91" i="13"/>
  <c r="G90" i="13"/>
  <c r="F90" i="13"/>
  <c r="G89" i="13"/>
  <c r="F89" i="13"/>
  <c r="G88" i="13"/>
  <c r="F88" i="13"/>
  <c r="G87" i="13"/>
  <c r="F87" i="13"/>
  <c r="G86" i="13"/>
  <c r="F86" i="13"/>
  <c r="G85" i="13"/>
  <c r="F85" i="13"/>
  <c r="F93" i="13" s="1"/>
  <c r="G84" i="13"/>
  <c r="F84" i="13"/>
  <c r="E80" i="13"/>
  <c r="F79" i="13"/>
  <c r="E79" i="13"/>
  <c r="F74" i="13"/>
  <c r="E74" i="13"/>
  <c r="F73" i="13"/>
  <c r="E73" i="13"/>
  <c r="F72" i="13"/>
  <c r="E72" i="13"/>
  <c r="F71" i="13"/>
  <c r="E71" i="13"/>
  <c r="F66" i="13"/>
  <c r="E66" i="13"/>
  <c r="F65" i="13"/>
  <c r="E65" i="13"/>
  <c r="F64" i="13"/>
  <c r="E64" i="13"/>
  <c r="F63" i="13"/>
  <c r="E63" i="13"/>
  <c r="F62" i="13"/>
  <c r="E62" i="13"/>
  <c r="F61" i="13"/>
  <c r="E61" i="13"/>
  <c r="F60" i="13"/>
  <c r="E60" i="13"/>
  <c r="F59" i="13"/>
  <c r="E59" i="13"/>
  <c r="G54" i="13"/>
  <c r="F54" i="13"/>
  <c r="G53" i="13"/>
  <c r="F53" i="13"/>
  <c r="G52" i="13"/>
  <c r="F52" i="13"/>
  <c r="G51" i="13"/>
  <c r="F51" i="13"/>
  <c r="G50" i="13"/>
  <c r="F50" i="13"/>
  <c r="G49" i="13"/>
  <c r="F49" i="13"/>
  <c r="G48" i="13"/>
  <c r="F48" i="13"/>
  <c r="G47" i="13"/>
  <c r="F47" i="13"/>
  <c r="G46" i="13"/>
  <c r="F46" i="13"/>
  <c r="G45" i="13"/>
  <c r="F45" i="13"/>
  <c r="H55" i="13" s="1"/>
  <c r="G44" i="13"/>
  <c r="F44" i="13"/>
  <c r="G43" i="13"/>
  <c r="F43" i="13"/>
  <c r="G42" i="13"/>
  <c r="F42" i="13"/>
  <c r="G41" i="13"/>
  <c r="F41" i="13"/>
  <c r="G40" i="13"/>
  <c r="F40" i="13"/>
  <c r="G39" i="13"/>
  <c r="F39" i="13"/>
  <c r="G38" i="13"/>
  <c r="F38" i="13"/>
  <c r="G37" i="13"/>
  <c r="F37" i="13"/>
  <c r="G36" i="13"/>
  <c r="F36" i="13"/>
  <c r="G35" i="13"/>
  <c r="F35" i="13"/>
  <c r="G34" i="13"/>
  <c r="F34" i="13"/>
  <c r="G33" i="13"/>
  <c r="F33" i="13"/>
  <c r="G26" i="13"/>
  <c r="F26" i="13"/>
  <c r="G25" i="13"/>
  <c r="F25" i="13"/>
  <c r="G24" i="13"/>
  <c r="F24" i="13"/>
  <c r="G23" i="13"/>
  <c r="F23" i="13"/>
  <c r="G22" i="13"/>
  <c r="F22" i="13"/>
  <c r="G21" i="13"/>
  <c r="F21" i="13"/>
  <c r="G20" i="13"/>
  <c r="F20" i="13"/>
  <c r="G19" i="13"/>
  <c r="F19" i="13"/>
  <c r="F14" i="13"/>
  <c r="E14" i="13"/>
  <c r="F13" i="13"/>
  <c r="E13" i="13"/>
  <c r="F12" i="13"/>
  <c r="E12" i="13"/>
  <c r="F11" i="13"/>
  <c r="E11" i="13"/>
  <c r="F10" i="13"/>
  <c r="E10" i="13"/>
  <c r="F9" i="13"/>
  <c r="E9" i="13"/>
  <c r="F8" i="13"/>
  <c r="E8" i="13"/>
  <c r="F7" i="13"/>
  <c r="E7" i="13"/>
  <c r="F6" i="13"/>
  <c r="E6" i="13"/>
  <c r="F298" i="12"/>
  <c r="E298" i="12"/>
  <c r="F297" i="12"/>
  <c r="E297" i="12"/>
  <c r="F296" i="12"/>
  <c r="E296" i="12"/>
  <c r="F295" i="12"/>
  <c r="E295" i="12"/>
  <c r="F294" i="12"/>
  <c r="E294" i="12"/>
  <c r="F293" i="12"/>
  <c r="E293" i="12"/>
  <c r="F292" i="12"/>
  <c r="E292" i="12"/>
  <c r="F291" i="12"/>
  <c r="E291" i="12"/>
  <c r="F289" i="12"/>
  <c r="E289" i="12"/>
  <c r="F288" i="12"/>
  <c r="E288" i="12"/>
  <c r="F287" i="12"/>
  <c r="E287" i="12"/>
  <c r="F286" i="12"/>
  <c r="E286" i="12"/>
  <c r="F284" i="12"/>
  <c r="E284" i="12"/>
  <c r="F283" i="12"/>
  <c r="E283" i="12"/>
  <c r="F282" i="12"/>
  <c r="E282" i="12"/>
  <c r="F281" i="12"/>
  <c r="E281" i="12"/>
  <c r="F280" i="12"/>
  <c r="E280" i="12"/>
  <c r="F278" i="12"/>
  <c r="E278" i="12"/>
  <c r="F277" i="12"/>
  <c r="E277" i="12"/>
  <c r="F276" i="12"/>
  <c r="E276" i="12"/>
  <c r="F275" i="12"/>
  <c r="E275" i="12"/>
  <c r="F274" i="12"/>
  <c r="E274" i="12"/>
  <c r="F273" i="12"/>
  <c r="E273" i="12"/>
  <c r="F272" i="12"/>
  <c r="E272" i="12"/>
  <c r="F271" i="12"/>
  <c r="E271" i="12"/>
  <c r="F270" i="12"/>
  <c r="E270" i="12"/>
  <c r="F268" i="12"/>
  <c r="E268" i="12"/>
  <c r="F267" i="12"/>
  <c r="E267" i="12"/>
  <c r="F266" i="12"/>
  <c r="E266" i="12"/>
  <c r="F265" i="12"/>
  <c r="E265" i="12"/>
  <c r="F264" i="12"/>
  <c r="E264" i="12"/>
  <c r="F262" i="12"/>
  <c r="E262" i="12"/>
  <c r="F261" i="12"/>
  <c r="E261" i="12"/>
  <c r="F259" i="12"/>
  <c r="E259" i="12"/>
  <c r="F258" i="12"/>
  <c r="E258" i="12"/>
  <c r="F256" i="12"/>
  <c r="E256" i="12"/>
  <c r="F255" i="12"/>
  <c r="E255" i="12"/>
  <c r="F253" i="12"/>
  <c r="E253" i="12"/>
  <c r="F252" i="12"/>
  <c r="E252" i="12"/>
  <c r="F250" i="12"/>
  <c r="E250" i="12"/>
  <c r="E299" i="12" s="1"/>
  <c r="F248" i="12"/>
  <c r="E248" i="12"/>
  <c r="F241" i="12"/>
  <c r="E241" i="12"/>
  <c r="F240" i="12"/>
  <c r="E240" i="12"/>
  <c r="F239" i="12"/>
  <c r="E239" i="12"/>
  <c r="F238" i="12"/>
  <c r="E238" i="12"/>
  <c r="F237" i="12"/>
  <c r="E237" i="12"/>
  <c r="E242" i="12" s="1"/>
  <c r="F231" i="12"/>
  <c r="E231" i="12"/>
  <c r="E232" i="12" s="1"/>
  <c r="E225" i="12"/>
  <c r="F224" i="12"/>
  <c r="E224" i="12"/>
  <c r="F218" i="12"/>
  <c r="E218" i="12"/>
  <c r="F217" i="12"/>
  <c r="E217" i="12"/>
  <c r="F216" i="12"/>
  <c r="E216" i="12"/>
  <c r="F211" i="12"/>
  <c r="E211" i="12"/>
  <c r="F210" i="12"/>
  <c r="E210" i="12"/>
  <c r="F209" i="12"/>
  <c r="E209" i="12"/>
  <c r="F204" i="12"/>
  <c r="E204" i="12"/>
  <c r="E205" i="12" s="1"/>
  <c r="F199" i="12"/>
  <c r="E199" i="12"/>
  <c r="F198" i="12"/>
  <c r="E198" i="12"/>
  <c r="F197" i="12"/>
  <c r="E197" i="12"/>
  <c r="F196" i="12"/>
  <c r="E196" i="12"/>
  <c r="E200" i="12" s="1"/>
  <c r="F191" i="12"/>
  <c r="E191" i="12"/>
  <c r="F190" i="12"/>
  <c r="E190" i="12"/>
  <c r="F189" i="12"/>
  <c r="E189" i="12"/>
  <c r="F183" i="12"/>
  <c r="E183" i="12"/>
  <c r="F182" i="12"/>
  <c r="E182" i="12"/>
  <c r="F177" i="12"/>
  <c r="E177" i="12"/>
  <c r="F176" i="12"/>
  <c r="E176" i="12"/>
  <c r="F175" i="12"/>
  <c r="E175" i="12"/>
  <c r="F174" i="12"/>
  <c r="E174" i="12"/>
  <c r="F173" i="12"/>
  <c r="E173" i="12"/>
  <c r="F172" i="12"/>
  <c r="E172" i="12"/>
  <c r="F171" i="12"/>
  <c r="E171" i="12"/>
  <c r="F170" i="12"/>
  <c r="E170" i="12"/>
  <c r="F169" i="12"/>
  <c r="E169" i="12"/>
  <c r="F168" i="12"/>
  <c r="E168" i="12"/>
  <c r="F167" i="12"/>
  <c r="E167" i="12"/>
  <c r="F166" i="12"/>
  <c r="E166" i="12"/>
  <c r="F165" i="12"/>
  <c r="E165" i="12"/>
  <c r="E178" i="12" s="1"/>
  <c r="F160" i="12"/>
  <c r="E160" i="12"/>
  <c r="F159" i="12"/>
  <c r="E159" i="12"/>
  <c r="F158" i="12"/>
  <c r="E158" i="12"/>
  <c r="F157" i="12"/>
  <c r="E157" i="12"/>
  <c r="F156" i="12"/>
  <c r="E156" i="12"/>
  <c r="F155" i="12"/>
  <c r="E155" i="12"/>
  <c r="F154" i="12"/>
  <c r="E154" i="12"/>
  <c r="F153" i="12"/>
  <c r="E153" i="12"/>
  <c r="E161" i="12" s="1"/>
  <c r="F152" i="12"/>
  <c r="E152" i="12"/>
  <c r="F147" i="12"/>
  <c r="E147" i="12"/>
  <c r="F146" i="12"/>
  <c r="E146" i="12"/>
  <c r="F145" i="12"/>
  <c r="E145" i="12"/>
  <c r="F144" i="12"/>
  <c r="E144" i="12"/>
  <c r="F143" i="12"/>
  <c r="E143" i="12"/>
  <c r="F138" i="12"/>
  <c r="E138" i="12"/>
  <c r="F137" i="12"/>
  <c r="E137" i="12"/>
  <c r="F136" i="12"/>
  <c r="E136" i="12"/>
  <c r="F135" i="12"/>
  <c r="E135" i="12"/>
  <c r="F134" i="12"/>
  <c r="E134" i="12"/>
  <c r="G129" i="12"/>
  <c r="F129" i="12"/>
  <c r="G128" i="12"/>
  <c r="F128" i="12"/>
  <c r="G127" i="12"/>
  <c r="F127" i="12"/>
  <c r="G126" i="12"/>
  <c r="F126" i="12"/>
  <c r="G125" i="12"/>
  <c r="F125" i="12"/>
  <c r="G124" i="12"/>
  <c r="F124" i="12"/>
  <c r="G123" i="12"/>
  <c r="F123" i="12"/>
  <c r="G122" i="12"/>
  <c r="F122" i="12"/>
  <c r="G121" i="12"/>
  <c r="F121" i="12"/>
  <c r="G120" i="12"/>
  <c r="F120" i="12"/>
  <c r="G119" i="12"/>
  <c r="F119" i="12"/>
  <c r="G118" i="12"/>
  <c r="F118" i="12"/>
  <c r="G117" i="12"/>
  <c r="F117" i="12"/>
  <c r="G116" i="12"/>
  <c r="F116" i="12"/>
  <c r="G115" i="12"/>
  <c r="F115" i="12"/>
  <c r="G114" i="12"/>
  <c r="F114" i="12"/>
  <c r="G113" i="12"/>
  <c r="F113" i="12"/>
  <c r="H130" i="12" s="1"/>
  <c r="G112" i="12"/>
  <c r="F112" i="12"/>
  <c r="G111" i="12"/>
  <c r="F111" i="12"/>
  <c r="G110" i="12"/>
  <c r="F110" i="12"/>
  <c r="G109" i="12"/>
  <c r="F109" i="12"/>
  <c r="G108" i="12"/>
  <c r="F108" i="12"/>
  <c r="G107" i="12"/>
  <c r="F107" i="12"/>
  <c r="F130" i="12" s="1"/>
  <c r="G102" i="12"/>
  <c r="F102" i="12"/>
  <c r="H103" i="12" s="1"/>
  <c r="G101" i="12"/>
  <c r="F101" i="12"/>
  <c r="G100" i="12"/>
  <c r="F100" i="12"/>
  <c r="G99" i="12"/>
  <c r="F99" i="12"/>
  <c r="G98" i="12"/>
  <c r="F98" i="12"/>
  <c r="G97" i="12"/>
  <c r="F97" i="12"/>
  <c r="F103" i="12" s="1"/>
  <c r="H93" i="12"/>
  <c r="G92" i="12"/>
  <c r="F92" i="12"/>
  <c r="G91" i="12"/>
  <c r="F91" i="12"/>
  <c r="G90" i="12"/>
  <c r="F90" i="12"/>
  <c r="G89" i="12"/>
  <c r="F89" i="12"/>
  <c r="G88" i="12"/>
  <c r="F88" i="12"/>
  <c r="G87" i="12"/>
  <c r="F87" i="12"/>
  <c r="G86" i="12"/>
  <c r="F86" i="12"/>
  <c r="G85" i="12"/>
  <c r="F85" i="12"/>
  <c r="F93" i="12" s="1"/>
  <c r="G84" i="12"/>
  <c r="F84" i="12"/>
  <c r="E80" i="12"/>
  <c r="F79" i="12"/>
  <c r="E79" i="12"/>
  <c r="F74" i="12"/>
  <c r="E74" i="12"/>
  <c r="F73" i="12"/>
  <c r="E73" i="12"/>
  <c r="F72" i="12"/>
  <c r="E72" i="12"/>
  <c r="F71" i="12"/>
  <c r="E71" i="12"/>
  <c r="F66" i="12"/>
  <c r="E66" i="12"/>
  <c r="F65" i="12"/>
  <c r="E65" i="12"/>
  <c r="F64" i="12"/>
  <c r="E64" i="12"/>
  <c r="F63" i="12"/>
  <c r="E63" i="12"/>
  <c r="F62" i="12"/>
  <c r="E62" i="12"/>
  <c r="F61" i="12"/>
  <c r="E61" i="12"/>
  <c r="F60" i="12"/>
  <c r="E60" i="12"/>
  <c r="F59" i="12"/>
  <c r="E59" i="12"/>
  <c r="G54" i="12"/>
  <c r="F54" i="12"/>
  <c r="G53" i="12"/>
  <c r="F53" i="12"/>
  <c r="G52" i="12"/>
  <c r="F52" i="12"/>
  <c r="G51" i="12"/>
  <c r="F51" i="12"/>
  <c r="G50" i="12"/>
  <c r="F50" i="12"/>
  <c r="G49" i="12"/>
  <c r="F49" i="12"/>
  <c r="G48" i="12"/>
  <c r="F48" i="12"/>
  <c r="G47" i="12"/>
  <c r="F47" i="12"/>
  <c r="G46" i="12"/>
  <c r="F46" i="12"/>
  <c r="G45" i="12"/>
  <c r="F45" i="12"/>
  <c r="H55" i="12" s="1"/>
  <c r="G44" i="12"/>
  <c r="F44" i="12"/>
  <c r="G43" i="12"/>
  <c r="F43" i="12"/>
  <c r="G42" i="12"/>
  <c r="F42" i="12"/>
  <c r="G41" i="12"/>
  <c r="F41" i="12"/>
  <c r="G40" i="12"/>
  <c r="F40" i="12"/>
  <c r="G39" i="12"/>
  <c r="F39" i="12"/>
  <c r="G38" i="12"/>
  <c r="F38" i="12"/>
  <c r="G37" i="12"/>
  <c r="F37" i="12"/>
  <c r="G36" i="12"/>
  <c r="F36" i="12"/>
  <c r="G35" i="12"/>
  <c r="F35" i="12"/>
  <c r="G34" i="12"/>
  <c r="F34" i="12"/>
  <c r="G33" i="12"/>
  <c r="F33" i="12"/>
  <c r="G26" i="12"/>
  <c r="F26" i="12"/>
  <c r="G25" i="12"/>
  <c r="F25" i="12"/>
  <c r="G24" i="12"/>
  <c r="F24" i="12"/>
  <c r="G23" i="12"/>
  <c r="F23" i="12"/>
  <c r="G22" i="12"/>
  <c r="F22" i="12"/>
  <c r="G21" i="12"/>
  <c r="F21" i="12"/>
  <c r="G20" i="12"/>
  <c r="F20" i="12"/>
  <c r="G19" i="12"/>
  <c r="F19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F6" i="12"/>
  <c r="E6" i="12"/>
  <c r="F55" i="14" l="1"/>
  <c r="F27" i="14"/>
  <c r="C304" i="14" s="1"/>
  <c r="D304" i="14" s="1"/>
  <c r="F93" i="14"/>
  <c r="F130" i="14"/>
  <c r="E161" i="14"/>
  <c r="E178" i="14"/>
  <c r="E184" i="14"/>
  <c r="E67" i="13"/>
  <c r="E75" i="13"/>
  <c r="E139" i="13"/>
  <c r="E148" i="13"/>
  <c r="E184" i="13"/>
  <c r="E192" i="13"/>
  <c r="E212" i="13"/>
  <c r="E219" i="13"/>
  <c r="E15" i="13"/>
  <c r="F27" i="13"/>
  <c r="H27" i="13"/>
  <c r="F55" i="13"/>
  <c r="H27" i="12"/>
  <c r="F55" i="12"/>
  <c r="E67" i="12"/>
  <c r="E75" i="12"/>
  <c r="E139" i="12"/>
  <c r="E148" i="12"/>
  <c r="E184" i="12"/>
  <c r="E192" i="12"/>
  <c r="E212" i="12"/>
  <c r="E219" i="12"/>
  <c r="E15" i="12"/>
  <c r="C304" i="12" s="1"/>
  <c r="D304" i="12" s="1"/>
  <c r="F27" i="12"/>
  <c r="F160" i="11"/>
  <c r="F159" i="11"/>
  <c r="F158" i="11"/>
  <c r="F157" i="11"/>
  <c r="F156" i="11"/>
  <c r="F155" i="11"/>
  <c r="F154" i="11"/>
  <c r="F153" i="11"/>
  <c r="F152" i="11"/>
  <c r="F147" i="11"/>
  <c r="G118" i="11"/>
  <c r="G117" i="11"/>
  <c r="G116" i="11"/>
  <c r="F14" i="11"/>
  <c r="C304" i="13" l="1"/>
  <c r="D304" i="13" s="1"/>
  <c r="F248" i="11"/>
  <c r="F250" i="11"/>
  <c r="F258" i="11"/>
  <c r="F264" i="11"/>
  <c r="F270" i="11"/>
  <c r="F271" i="11"/>
  <c r="F272" i="11"/>
  <c r="F275" i="11"/>
  <c r="F276" i="11"/>
  <c r="F277" i="11"/>
  <c r="F278" i="11"/>
  <c r="F280" i="11"/>
  <c r="F281" i="11"/>
  <c r="F282" i="11"/>
  <c r="F283" i="11"/>
  <c r="F284" i="11"/>
  <c r="F286" i="11"/>
  <c r="F287" i="11"/>
  <c r="F288" i="11"/>
  <c r="F289" i="11"/>
  <c r="F297" i="11"/>
  <c r="F298" i="11"/>
  <c r="G47" i="11" l="1"/>
  <c r="G46" i="11"/>
  <c r="E272" i="11" l="1"/>
  <c r="E298" i="11" l="1"/>
  <c r="E297" i="11"/>
  <c r="E289" i="11"/>
  <c r="E284" i="11"/>
  <c r="E264" i="11" l="1"/>
  <c r="E204" i="11" l="1"/>
  <c r="E160" i="11"/>
  <c r="E154" i="11" l="1"/>
  <c r="E158" i="11"/>
  <c r="E159" i="11"/>
  <c r="E155" i="11"/>
  <c r="E152" i="11"/>
  <c r="E156" i="11"/>
  <c r="E153" i="11"/>
  <c r="E157" i="11"/>
  <c r="E147" i="11"/>
  <c r="F116" i="11"/>
  <c r="E66" i="11"/>
  <c r="F54" i="11"/>
  <c r="E161" i="11" l="1"/>
  <c r="F47" i="11"/>
  <c r="F46" i="11" l="1"/>
  <c r="F274" i="11"/>
  <c r="F291" i="11"/>
  <c r="F273" i="11"/>
  <c r="F259" i="11"/>
  <c r="F295" i="11"/>
  <c r="F294" i="11"/>
  <c r="F267" i="11"/>
  <c r="F261" i="11"/>
  <c r="F252" i="11"/>
  <c r="F293" i="11"/>
  <c r="F266" i="11"/>
  <c r="F256" i="11"/>
  <c r="F241" i="11"/>
  <c r="F296" i="11"/>
  <c r="F292" i="11"/>
  <c r="F265" i="11"/>
  <c r="F255" i="11"/>
  <c r="F240" i="11"/>
  <c r="F268" i="11"/>
  <c r="F262" i="11"/>
  <c r="F253" i="11"/>
  <c r="F239" i="11"/>
  <c r="F20" i="11"/>
  <c r="F24" i="11"/>
  <c r="F26" i="11"/>
  <c r="F25" i="11"/>
  <c r="F45" i="11"/>
  <c r="F21" i="11"/>
  <c r="F22" i="11"/>
  <c r="E274" i="11" l="1"/>
  <c r="E273" i="11"/>
  <c r="E291" i="11"/>
  <c r="F175" i="11"/>
  <c r="E175" i="11"/>
  <c r="E224" i="11" l="1"/>
  <c r="F218" i="11"/>
  <c r="F217" i="11"/>
  <c r="F216" i="11"/>
  <c r="F204" i="11"/>
  <c r="F118" i="11"/>
  <c r="F66" i="11"/>
  <c r="G54" i="11"/>
  <c r="F33" i="11"/>
  <c r="E14" i="11"/>
  <c r="E13" i="11"/>
  <c r="E12" i="11"/>
  <c r="E11" i="11"/>
  <c r="E10" i="11"/>
  <c r="E9" i="11"/>
  <c r="E8" i="11"/>
  <c r="E7" i="11"/>
  <c r="E6" i="11"/>
  <c r="E15" i="11" l="1"/>
  <c r="E296" i="11" l="1"/>
  <c r="E295" i="11"/>
  <c r="E294" i="11"/>
  <c r="E293" i="11"/>
  <c r="E292" i="11"/>
  <c r="E288" i="11"/>
  <c r="E287" i="11"/>
  <c r="E286" i="11"/>
  <c r="E283" i="11"/>
  <c r="E282" i="11"/>
  <c r="E281" i="11"/>
  <c r="E280" i="11"/>
  <c r="E278" i="11"/>
  <c r="E277" i="11"/>
  <c r="E276" i="11"/>
  <c r="E275" i="11"/>
  <c r="E271" i="11"/>
  <c r="E270" i="11"/>
  <c r="E268" i="11"/>
  <c r="E267" i="11"/>
  <c r="E266" i="11"/>
  <c r="E265" i="11"/>
  <c r="E262" i="11"/>
  <c r="E261" i="11"/>
  <c r="E259" i="11"/>
  <c r="E258" i="11"/>
  <c r="E256" i="11"/>
  <c r="E255" i="11"/>
  <c r="E253" i="11"/>
  <c r="E252" i="11"/>
  <c r="E250" i="11"/>
  <c r="E248" i="11"/>
  <c r="E241" i="11"/>
  <c r="E240" i="11"/>
  <c r="E239" i="11"/>
  <c r="F238" i="11"/>
  <c r="E238" i="11"/>
  <c r="F237" i="11"/>
  <c r="E237" i="11"/>
  <c r="F231" i="11"/>
  <c r="E231" i="11"/>
  <c r="E232" i="11" s="1"/>
  <c r="F224" i="11"/>
  <c r="E225" i="11"/>
  <c r="F211" i="11"/>
  <c r="F210" i="11"/>
  <c r="F209" i="11"/>
  <c r="E205" i="11"/>
  <c r="F199" i="11"/>
  <c r="E199" i="11"/>
  <c r="F198" i="11"/>
  <c r="E198" i="11"/>
  <c r="F197" i="11"/>
  <c r="E197" i="11"/>
  <c r="F196" i="11"/>
  <c r="E196" i="11"/>
  <c r="F191" i="11"/>
  <c r="E191" i="11"/>
  <c r="F190" i="11"/>
  <c r="E190" i="11"/>
  <c r="F189" i="11"/>
  <c r="E189" i="11"/>
  <c r="F183" i="11"/>
  <c r="E183" i="11"/>
  <c r="F182" i="11"/>
  <c r="E182" i="11"/>
  <c r="F177" i="11"/>
  <c r="E177" i="11"/>
  <c r="F176" i="11"/>
  <c r="E176" i="11"/>
  <c r="F174" i="11"/>
  <c r="E174" i="11"/>
  <c r="F173" i="11"/>
  <c r="E173" i="11"/>
  <c r="F172" i="11"/>
  <c r="E172" i="11"/>
  <c r="F171" i="11"/>
  <c r="E171" i="11"/>
  <c r="F170" i="11"/>
  <c r="E170" i="11"/>
  <c r="F169" i="11"/>
  <c r="E169" i="11"/>
  <c r="F168" i="11"/>
  <c r="E168" i="11"/>
  <c r="F167" i="11"/>
  <c r="E167" i="11"/>
  <c r="F166" i="11"/>
  <c r="E166" i="11"/>
  <c r="F165" i="11"/>
  <c r="E165" i="11"/>
  <c r="F146" i="11"/>
  <c r="E146" i="11"/>
  <c r="F145" i="11"/>
  <c r="E145" i="11"/>
  <c r="F144" i="11"/>
  <c r="E144" i="11"/>
  <c r="F143" i="11"/>
  <c r="E143" i="11"/>
  <c r="F138" i="11"/>
  <c r="E138" i="11"/>
  <c r="F137" i="11"/>
  <c r="E137" i="11"/>
  <c r="F136" i="11"/>
  <c r="E136" i="11"/>
  <c r="F135" i="11"/>
  <c r="E135" i="11"/>
  <c r="F134" i="11"/>
  <c r="E134" i="11"/>
  <c r="G129" i="11"/>
  <c r="F129" i="11"/>
  <c r="G128" i="11"/>
  <c r="F128" i="11"/>
  <c r="G127" i="11"/>
  <c r="F127" i="11"/>
  <c r="G126" i="11"/>
  <c r="F126" i="11"/>
  <c r="G125" i="11"/>
  <c r="F125" i="11"/>
  <c r="G124" i="11"/>
  <c r="F124" i="11"/>
  <c r="G123" i="11"/>
  <c r="F123" i="11"/>
  <c r="G122" i="11"/>
  <c r="F122" i="11"/>
  <c r="G121" i="11"/>
  <c r="F121" i="11"/>
  <c r="G120" i="11"/>
  <c r="F120" i="11"/>
  <c r="G119" i="11"/>
  <c r="F119" i="11"/>
  <c r="F117" i="11"/>
  <c r="G115" i="11"/>
  <c r="F115" i="11"/>
  <c r="G114" i="11"/>
  <c r="F114" i="11"/>
  <c r="G113" i="11"/>
  <c r="F113" i="11"/>
  <c r="G112" i="11"/>
  <c r="F112" i="11"/>
  <c r="G111" i="11"/>
  <c r="F111" i="11"/>
  <c r="G110" i="11"/>
  <c r="F110" i="11"/>
  <c r="G109" i="11"/>
  <c r="F109" i="11"/>
  <c r="G108" i="11"/>
  <c r="F108" i="11"/>
  <c r="G107" i="11"/>
  <c r="F107" i="11"/>
  <c r="G102" i="11"/>
  <c r="F102" i="11"/>
  <c r="H103" i="11" s="1"/>
  <c r="G101" i="11"/>
  <c r="F101" i="11"/>
  <c r="G100" i="11"/>
  <c r="F100" i="11"/>
  <c r="G99" i="11"/>
  <c r="F99" i="11"/>
  <c r="G98" i="11"/>
  <c r="F98" i="11"/>
  <c r="G97" i="11"/>
  <c r="F97" i="11"/>
  <c r="G92" i="11"/>
  <c r="F92" i="11"/>
  <c r="H93" i="11" s="1"/>
  <c r="G91" i="11"/>
  <c r="F91" i="11"/>
  <c r="G90" i="11"/>
  <c r="F90" i="11"/>
  <c r="G89" i="11"/>
  <c r="F89" i="11"/>
  <c r="G88" i="11"/>
  <c r="F88" i="11"/>
  <c r="G87" i="11"/>
  <c r="F87" i="11"/>
  <c r="G86" i="11"/>
  <c r="F86" i="11"/>
  <c r="G85" i="11"/>
  <c r="F85" i="11"/>
  <c r="G84" i="11"/>
  <c r="F84" i="11"/>
  <c r="F79" i="11"/>
  <c r="E79" i="11"/>
  <c r="E80" i="11" s="1"/>
  <c r="F74" i="11"/>
  <c r="E74" i="11"/>
  <c r="F73" i="11"/>
  <c r="E73" i="11"/>
  <c r="F72" i="11"/>
  <c r="E72" i="11"/>
  <c r="F71" i="11"/>
  <c r="E71" i="11"/>
  <c r="F65" i="11"/>
  <c r="E65" i="11"/>
  <c r="F64" i="11"/>
  <c r="E64" i="11"/>
  <c r="F63" i="11"/>
  <c r="E63" i="11"/>
  <c r="F62" i="11"/>
  <c r="E62" i="11"/>
  <c r="F61" i="11"/>
  <c r="E61" i="11"/>
  <c r="F60" i="11"/>
  <c r="E60" i="11"/>
  <c r="F59" i="11"/>
  <c r="E59" i="11"/>
  <c r="G53" i="11"/>
  <c r="F53" i="11"/>
  <c r="H55" i="11" s="1"/>
  <c r="G52" i="11"/>
  <c r="F52" i="11"/>
  <c r="G51" i="11"/>
  <c r="F51" i="11"/>
  <c r="G50" i="11"/>
  <c r="F50" i="11"/>
  <c r="G49" i="11"/>
  <c r="F49" i="11"/>
  <c r="G48" i="11"/>
  <c r="F48" i="11"/>
  <c r="G45" i="11"/>
  <c r="G44" i="11"/>
  <c r="F44" i="11"/>
  <c r="G43" i="11"/>
  <c r="F43" i="11"/>
  <c r="G42" i="11"/>
  <c r="F42" i="11"/>
  <c r="G41" i="11"/>
  <c r="F41" i="11"/>
  <c r="G40" i="11"/>
  <c r="F40" i="11"/>
  <c r="G39" i="11"/>
  <c r="F39" i="11"/>
  <c r="G38" i="11"/>
  <c r="F38" i="11"/>
  <c r="G37" i="11"/>
  <c r="F37" i="11"/>
  <c r="G36" i="11"/>
  <c r="F36" i="11"/>
  <c r="G35" i="11"/>
  <c r="F35" i="11"/>
  <c r="G34" i="11"/>
  <c r="F34" i="11"/>
  <c r="G33" i="11"/>
  <c r="G26" i="11"/>
  <c r="G25" i="11"/>
  <c r="G24" i="11"/>
  <c r="G23" i="11"/>
  <c r="F23" i="11"/>
  <c r="G22" i="11"/>
  <c r="G21" i="11"/>
  <c r="G20" i="11"/>
  <c r="G19" i="11"/>
  <c r="F19" i="11"/>
  <c r="F13" i="11"/>
  <c r="F12" i="11"/>
  <c r="F11" i="11"/>
  <c r="F10" i="11"/>
  <c r="F9" i="11"/>
  <c r="F8" i="11"/>
  <c r="F7" i="11"/>
  <c r="F6" i="11"/>
  <c r="F55" i="11" l="1"/>
  <c r="E148" i="11"/>
  <c r="E211" i="11" s="1"/>
  <c r="E299" i="11"/>
  <c r="E209" i="11" s="1"/>
  <c r="F130" i="11"/>
  <c r="H130" i="11"/>
  <c r="E67" i="11"/>
  <c r="E75" i="11"/>
  <c r="F103" i="11"/>
  <c r="E178" i="11"/>
  <c r="E184" i="11"/>
  <c r="E192" i="11"/>
  <c r="E242" i="11"/>
  <c r="F27" i="11"/>
  <c r="H27" i="11"/>
  <c r="F93" i="11"/>
  <c r="E139" i="11"/>
  <c r="E200" i="11"/>
  <c r="E210" i="11" l="1"/>
  <c r="E212" i="11" s="1"/>
  <c r="E216" i="11" l="1"/>
  <c r="E218" i="11"/>
  <c r="E217" i="11"/>
  <c r="E219" i="11" l="1"/>
  <c r="C304" i="11" s="1"/>
  <c r="D304" i="11" s="1"/>
</calcChain>
</file>

<file path=xl/sharedStrings.xml><?xml version="1.0" encoding="utf-8"?>
<sst xmlns="http://schemas.openxmlformats.org/spreadsheetml/2006/main" count="1300" uniqueCount="266">
  <si>
    <t>Switch tipo 7</t>
  </si>
  <si>
    <t>Switch tipo 8</t>
  </si>
  <si>
    <t>Switch tipo 9</t>
  </si>
  <si>
    <t>Switch tipo 1</t>
  </si>
  <si>
    <t>Switch tipo 2</t>
  </si>
  <si>
    <t>Switch tipo 3</t>
  </si>
  <si>
    <t>Switch tipo 4</t>
  </si>
  <si>
    <t>Switch tipo 5</t>
  </si>
  <si>
    <t>Switch tipo 6</t>
  </si>
  <si>
    <t>TABELLE ECONOMICHE</t>
  </si>
  <si>
    <t>Tabella 1– Armadi a rack</t>
  </si>
  <si>
    <t>P*Q</t>
  </si>
  <si>
    <t>Percentuale del prezzo di fornitura in Convenzione per configurazione apparati attivi (Perc)</t>
  </si>
  <si>
    <t>Porte aggiuntive per switch modulari</t>
  </si>
  <si>
    <t>Armadi a rack - Armadio rack 19” da 12U a 33U, profondo 600mm, di larghezza 800mm [Euro a rack unit]</t>
  </si>
  <si>
    <t>Armadi a rack - Armadio rack 19” da 27U a 42U, profondo 800mm, di larghezza 800mm [Euro a rack unit]</t>
  </si>
  <si>
    <t>Armadi a rack - Armadio rack 19” da 27U a 47U, profondo 1000mm, di larghezza 800mm [Euro a rack unit]</t>
  </si>
  <si>
    <t>Armadi a rack - Armadio rack 19” da 45U a 47U, profondo 1200mm, di larghezza 800mm; [Euro a rack unit]</t>
  </si>
  <si>
    <t>Armadi a rack - Armadio rack 19” da 12U a 21U, profondo 600mm, di larghezza 600mm [Euro a rack unit]</t>
  </si>
  <si>
    <t>Tabella 3 – Cavi in fibra</t>
  </si>
  <si>
    <t>Cavi in rame - Cavo UTP cat.6, 100Ohm [Euro al metro fornitura]</t>
  </si>
  <si>
    <t>Cavi in rame - Cavo S/FTP cat.6, 100Ohm [Euro al metro fornitura]</t>
  </si>
  <si>
    <t>Cavi in rame - Cavo S/FTP cat.6A, 100Ohm [Euro al metro fornitura]</t>
  </si>
  <si>
    <t>Cavi in rame - Cavo telefonico 50 coppie in cat.3, guaina esterna LSZH [Euro al metro fornitura]</t>
  </si>
  <si>
    <t>Cavi in rame - Cavo telefonico 100 coppie in cat.3, guaina esterna LSZH [Euro al metro fornitura]</t>
  </si>
  <si>
    <t>Cavi in fibra - cavo multimodale 50/125 micron OM3, 2 fibre [Euro al metro fornitura]</t>
  </si>
  <si>
    <t>Cavi in fibra - cavo multimodale 50/125 micron OM3, 4 fibre [Euro al metro fornitura]</t>
  </si>
  <si>
    <t>Cavi in fibra - cavo multimodale 50/125 micron OM3, 8 fibre [Euro al metro fornitura]</t>
  </si>
  <si>
    <t>Cavi in fibra - cavo multimodale 50/125 micron OM3, 12 fibre [Euro al metro fornitura]</t>
  </si>
  <si>
    <t>Cavi in fibra - cavo multimodale 50/125 micron OM4, 2 fibre [Euro al metro fornitura]</t>
  </si>
  <si>
    <t>Cavi in fibra - cavo multimodale 50/125 micron OM4, 4 fibre [Euro al metro fornitura]</t>
  </si>
  <si>
    <t>Cavi in fibra - cavo multimodale 50/125 micron OM4, 8 fibre [Euro al metro fornitura]</t>
  </si>
  <si>
    <t>Cavi in fibra - cavo multimodale 50/125 micron OM4, 12 fibre [Euro al metro fornitura]</t>
  </si>
  <si>
    <t>Tabella 4 – Connettori Ottici</t>
  </si>
  <si>
    <t>Tabella 5 – Connettori elettrici</t>
  </si>
  <si>
    <t>Connettori elettrici - Connettore RJ-45 UTP cat. 6 [Euro ad unità]</t>
  </si>
  <si>
    <t>Connettori elettrici - Connettore RJ-45 FTP cat. 6 [Euro ad unità]</t>
  </si>
  <si>
    <t>Connettori elettrici - Connettore RJ-45 UTP cat. 6A [Euro ad unità]</t>
  </si>
  <si>
    <t>Connettori elettrici - Connettore RJ-45 FTP cat. 6A [Euro ad unità]</t>
  </si>
  <si>
    <t>Tabella 6 – Attestazione (comprensive dei connettori)</t>
  </si>
  <si>
    <t>Tabella 7 – Prese e scatole</t>
  </si>
  <si>
    <t>Patch Panel e accessori in rame - Patch panel altezza 1 U non schermato, di tipo precaricato, equipaggiato con 24 porte RJ45 di cat. 6, per cavi UTP cat. 6 [Euro ad unità fornitura]</t>
  </si>
  <si>
    <t>Patch Panel e accessori in rame - Patch panel altezza 1 U schermato, di tipo precaricato, equipaggiato con 24 porte RJ45 di cat. 6, per cavi FTP cat. 6 [Euro ad unità fornitura]</t>
  </si>
  <si>
    <t>Patch Panel e accessori in rame - Patch panel altezza 1 U non schermato, di tipo precaricato, equipaggiato con 24 porte RJ45 di cat. 6A, per cavi UTP cat. 6A [Euro ad unità fornitura]</t>
  </si>
  <si>
    <t>Patch Panel e accessori in rame - Patch panel altezza 1 U schermato, di tipo precaricato, equipaggiato con 24 porte RJ45 di cat. 6A, per cavi FTP cat. 6A [Euro ad unità fornitura]</t>
  </si>
  <si>
    <t>Patch Panel e accessori in rame - Patch Panel per attestazione cavo telefonico con 50 prese frontali tipo RJ45 [Euro ad unità fornitura]</t>
  </si>
  <si>
    <t>Patch Panel e accessori in fibra - Pigtail in fibra ottica, ST, 50/125 μm, OM3, 1 metro [Euro ad unità fornitura]</t>
  </si>
  <si>
    <t>Patch Panel e accessori in fibra - Pigtail in fibra ottica, LC, 50/125 μm, OM3, 1 metro [Euro ad unità fornitura]</t>
  </si>
  <si>
    <t>Patch Panel e accessori in fibra - Pigtail in fibra ottica, SC, 50/125 μm, OM3, 1 metro [Euro ad unità fornitura]</t>
  </si>
  <si>
    <t>Patch Panel e accessori in fibra - Pigtail in fibra ottica, ST, 50/125 μm, OM4, 1 metro [Euro ad unità fornitura]</t>
  </si>
  <si>
    <t>Patch Panel e accessori in fibra - Pigtail in fibra ottica, LC, 50/125 μm, OM4, 1 metro [Euro ad unità fornitura]</t>
  </si>
  <si>
    <t>Patch Panel e accessori in fibra - Pigtail in fibra ottica, SC, 50/125 μm, OM4, 1 metro [Euro ad unità fornitura]</t>
  </si>
  <si>
    <t>Gruppi di continuità - Tipo tower con capacità di circa 12000VA [Euro ad unità]</t>
  </si>
  <si>
    <t>Gruppi di continuità - Tipo tower con capacità di circa 15000VA [Euro ad unità]</t>
  </si>
  <si>
    <t>Gruppi di continuità - Tipo tower con capacità di circa 20000VA [Euro ad unità]</t>
  </si>
  <si>
    <t>Gruppi di continuità - Tipo tower con capacità di circa 15000VA trifase/trifase [Euro ad unità]</t>
  </si>
  <si>
    <t>Gruppi di continuità - Tipo tower con capacità di circa 20000VA trifase/trifase [Euro ad unità]</t>
  </si>
  <si>
    <t>Sistema di monitoraggio e gestione - Piattaforma hardware (completo di tutto) [Euro ad unità]</t>
  </si>
  <si>
    <t>Sistema di monitoraggio e gestione - SW per la gestione degli Switch e dei dispositivi di sicurezza [Euro ad unità]</t>
  </si>
  <si>
    <t>Servizio di Addestramento - Addestramento sulla fornitura [Euro ad ora di docenza]</t>
  </si>
  <si>
    <t>Servizio di Addestramento - Addestramento di base [Euro a singolo corso]</t>
  </si>
  <si>
    <t>Servizio di Addestramento - Addestramento avanzato [Euro a singolo corso]</t>
  </si>
  <si>
    <r>
      <t xml:space="preserve">Certificazione del cablaggio - Cerficazione per 10 </t>
    </r>
    <r>
      <rPr>
        <sz val="11"/>
        <color indexed="8"/>
        <rFont val="Calibri"/>
        <family val="2"/>
      </rPr>
      <t>≤ PDL ≤ 50 [Euro per certificazione]</t>
    </r>
  </si>
  <si>
    <r>
      <t xml:space="preserve">Certificazione del cablaggio - Cerficazione per 51 </t>
    </r>
    <r>
      <rPr>
        <sz val="11"/>
        <color indexed="8"/>
        <rFont val="Calibri"/>
        <family val="2"/>
      </rPr>
      <t>≤ PDL ≤ 100 [Euro per certificazione]</t>
    </r>
  </si>
  <si>
    <r>
      <t xml:space="preserve">Certificazione del cablaggio - Cerficazione per 101 </t>
    </r>
    <r>
      <rPr>
        <sz val="11"/>
        <color indexed="8"/>
        <rFont val="Calibri"/>
        <family val="2"/>
      </rPr>
      <t>≤ PDL ≤ 200 [Euro per certificazione]</t>
    </r>
  </si>
  <si>
    <t>Opere civili accessorie alla fornitura - Kd [% di sconto da applicare ai listini definiti nel Capitolato Tecnico]</t>
  </si>
  <si>
    <t>Servizio di configurazione apparati attivi acquistati in convenzione - Switch [Percentuale]</t>
  </si>
  <si>
    <t>Servizio di configurazione apparati attivi acquistati in convenzione - Apparati wireless [Percentuale]</t>
  </si>
  <si>
    <t>Servizio di configurazione apparati attivi acquistati in convenzione - Dispositivi di sicurezza [Percentuale]</t>
  </si>
  <si>
    <t>Servizio di intervento su PDL - Pacchetto per 25 PDL [Euro a pacchetto]</t>
  </si>
  <si>
    <t>Servizio di gestione on-site della rete - 1 FTE [canone annuo profilo LP]</t>
  </si>
  <si>
    <t>Servizio di gestione on-site della rete - 1 FTE [canone annuo profilo MP]</t>
  </si>
  <si>
    <t>Servizio di gestione on-site della rete - 1 FTE [canone annuo profilo HP]</t>
  </si>
  <si>
    <t>Servizio di gestione on-site della rete - 1 FTE [canone annuo profilo LP con reperibilità h24]</t>
  </si>
  <si>
    <t>Servizio di gestione on-site della rete - 1 FTE [canone annuo profilo MP con reperibilità h24]</t>
  </si>
  <si>
    <t>Installazione Cavi in rame - Cavi UTP e Cavi S/FTP (cat.6 e cat.6A) [Euro al metro installazione]</t>
  </si>
  <si>
    <t>Installazione Cavi in rame - Cavi telefonico (50 coppie e 100 coppe) [Euro al metro installazione]</t>
  </si>
  <si>
    <t>Installazione Cavi in fibra - Cavi in fibra multimodale 50/125 e cavi in fibra monomodale 9/125 non armato [Euro al metro installazione]</t>
  </si>
  <si>
    <t>Attestazione ad una estremità di un cavo multicoppia  da 50 coppie (tutti i cavi costituenti il multicoppia) ed eventuale fornitura dei connettori IDC 110 [Euro a prestazione del servizio]</t>
  </si>
  <si>
    <t>Installazione Prese e scatole - Piastrine con 2 e 3 conntettori, UTP e FTP, cat.6 e cat.6A [Euro ad unità installazione]</t>
  </si>
  <si>
    <t>Installazione Patch Panel e accessori in rame - Patch panel dati e voce  in rame [Euro ad unità installazione]</t>
  </si>
  <si>
    <t>Installazione Patch Panel e accessori in fibra - Patch panel in fibra [Euro ad unità installazione]</t>
  </si>
  <si>
    <t>Installazione Patch Panel e accessori in fibra - Pigtail in fibra ottica [Euro ad unità installazione]</t>
  </si>
  <si>
    <t>Prezzo Offerto (P)</t>
  </si>
  <si>
    <t>Soglia di riferimento Prezzo servizi di installazione</t>
  </si>
  <si>
    <t>Pesi (Q)</t>
  </si>
  <si>
    <t>Prezzo offerto (P)</t>
  </si>
  <si>
    <t>PrezzoOfferto (P)</t>
  </si>
  <si>
    <t>Pesi  (Q)</t>
  </si>
  <si>
    <t>Prezzo (P)</t>
  </si>
  <si>
    <t>Tabella 13 -  Gruppi di continuità</t>
  </si>
  <si>
    <t>Tabella 14  -  Sistema di monitoraggio e gestione</t>
  </si>
  <si>
    <t>Tabella 15 -  Servizio di addestramento</t>
  </si>
  <si>
    <t>Tabella 16 -  Certificazione del cablaggio</t>
  </si>
  <si>
    <t>Percentuale del prezzo di fornitura in Convenzione per 12 mesi (Perc)</t>
  </si>
  <si>
    <t>Tabella 18 - Servizio di configurazione degli apparati attivi acquistati in convenzione</t>
  </si>
  <si>
    <t xml:space="preserve">Switch - Switch Tipo 3 (LAYER 2 ETHERNET 10/100/1000 con uplink 10 Gb) [Euro ad unità, media aritmetica di ogni brand offerto] </t>
  </si>
  <si>
    <t xml:space="preserve">Switch - Scheda aggiuntiva per switch tipo 3, modulo di alimentazione ridondata almeno di tipo n+1, completo di cavi [Euro ad unità, media aritmetica di ogni brand offerto] </t>
  </si>
  <si>
    <t xml:space="preserve">Switch - Switch Tipo 4 (LAYER 2 ETHERNET 10/100/1000 con uplink a 10 Gb – POE) [Euro ad unità, media aritmetica di ogni brand offerto] </t>
  </si>
  <si>
    <t xml:space="preserve">Switch - Scheda aggiuntiva per switch tipo 4, modulo di alimentazione ridondata almeno di tipo n+1, completo di cavi [Euro ad unità, media aritmetica di ogni brand offerto] </t>
  </si>
  <si>
    <t xml:space="preserve">Switch - Scheda aggiuntiva per switch tipo 5, modulo di alimentazione ridondata almeno di tipo n+1, completo di cavi [Euro ad unità, media aritmetica di ogni brand offerto] </t>
  </si>
  <si>
    <t xml:space="preserve">Switch - Switch tipo 6 (LAYER 3 – Porte SFP con uplink a 10Gb) [Euro ad unità, media aritmetica di ogni brand offerto] </t>
  </si>
  <si>
    <t xml:space="preserve">Switch - Scheda aggiuntiva per switch tipo 6, modulo di alimentazione ridondata almeno di tipo n+1, completo di cavi [Euro ad unità, media aritmetica di ogni brand offerto] </t>
  </si>
  <si>
    <t xml:space="preserve">Switch - Porta aggiuntiva 1000Base-LX per switch modulari [Euro ad unità, media aritmetica di ogni brand offerto] </t>
  </si>
  <si>
    <t xml:space="preserve">Switch - Porta aggiuntiva 1000Base-SX per switch modulari [Euro ad unità, media aritmetica di ogni brand offerto] </t>
  </si>
  <si>
    <t xml:space="preserve">Switch - Porta aggiuntiva 10GBase-SR per switch modulari [Euro ad unità, media aritmetica di ogni brand offerto] </t>
  </si>
  <si>
    <t xml:space="preserve">Switch - Porta aggiuntiva 10GBase-LR per switch modulari [Euro ad unità, media aritmetica di ogni brand offerto] </t>
  </si>
  <si>
    <t xml:space="preserve">Switch - Porta aggiuntiva 10GBase-ER per switch modulari [Euro ad unità, media aritmetica di ogni brand offerto] </t>
  </si>
  <si>
    <t>Armadi a rack - Gruppo di ventilazione a tetto [Euro ad unità]</t>
  </si>
  <si>
    <t>Armadi a rack - Guida patch orizzontale altezza 1U [Euro ad unità]</t>
  </si>
  <si>
    <t>Armadi a rack - Ripiano fisso [Euro ad unità]</t>
  </si>
  <si>
    <t>Tabella 2 – Cavi in rame</t>
  </si>
  <si>
    <t>Tabella 2 – Cavi in rame (totale fornitura in Euro)</t>
  </si>
  <si>
    <t>Tabella 2 – Cavi in rame (totale servizi installazione in Euro)</t>
  </si>
  <si>
    <t>Tabella 3 – Cavi in fibra (totale fornitura in Euro)</t>
  </si>
  <si>
    <t>Tabella 3 – Cavi in fibra (totale servizi installazione in Euro)</t>
  </si>
  <si>
    <t>Tabella 4 – Connettori Ottici (totale in Euro)</t>
  </si>
  <si>
    <t>Tabella 5 – Connettori elettrici (totale in Euro)</t>
  </si>
  <si>
    <t>Tabella 6 – Attestazione (comprensive dei connettori) - Totale in Euro</t>
  </si>
  <si>
    <t>Tabella 7 – Prese e scatole (totale fornitura in Euro)</t>
  </si>
  <si>
    <t>Tabella 7 – Prese e scatole (totale servizi installazione in Euro)</t>
  </si>
  <si>
    <t>Tabella 13 -  Gruppi di continuità (totale in Euro)</t>
  </si>
  <si>
    <t>Tabella 14  -  Sistema di monitoraggio e gestione (totale in Euro)</t>
  </si>
  <si>
    <t>Tabella 16 -  Certificazione del cablaggio (totale in Euro)</t>
  </si>
  <si>
    <t>Tabella 18 - Servizio di configurazione degli apparati attivi acquistati in convenzione (totale in Euro)</t>
  </si>
  <si>
    <t xml:space="preserve">Switch tipo 9 - Configurazione Tipo (Switch Layer 3 – Modulare large) [Euro ad unità, media aritmetica di ogni brand offerto] </t>
  </si>
  <si>
    <t>Prese e scatole - Piastrine per l’installazione su scatole UNI503 da esterno, da incasso o su facciata di torretta a pavimento complete di modulo con 2 RJ45 di cat. 6 UTP, cornice per UNI503 e cestello, e relative scatole [Euro ad unità fornitura]</t>
  </si>
  <si>
    <t>Prese e scatole - Piastrine per l’installazione su scatole UNI503 da esterno, da incasso o su facciata di torretta a pavimento complete di modulo con 2 RJ45 di cat. 6 FTP, cornice per UNI503 e cestello, e relative scatole [Euro ad unità fornitura]</t>
  </si>
  <si>
    <t>Prese e scatole - Piastrine per l’installazione su scatole UNI503 da esterno, da incasso o su facciata di torretta a pavimento complete di modulo con 3 RJ45 di cat. 6 FTP, cornice per UNI503 e cestello, e relative scatole [Euro ad unità fornitura]</t>
  </si>
  <si>
    <t>Prese e scatole - Piastrine per l’installazione su scatole UNI503 da esterno, da incasso o su facciata di torretta a pavimento complete di modulo con 2 RJ45 di cat. 6A UTP, cornice per UNI503 e cestello, e relative scatole [Euro ad unità fornitura]</t>
  </si>
  <si>
    <t>Prese e scatole - Piastrine per l’installazione su scatole UNI503 da esterno, da incasso o su facciata di torretta a pavimento complete di modulo con 3 RJ45 di cat. 6 UTP, cornice per UNI503 e cestello, e relative scatole [Euro ad unità fornitura]</t>
  </si>
  <si>
    <t>Prese e scatole - Piastrine per l’installazione su scatole UNI503 da esterno, da incasso o su facciata di torretta a pavimento complete di modulo con 3 RJ45 di cat. 6A UTP, cornice per UNI503 e cestello, e relative scatole [Euro ad unità fornitura]</t>
  </si>
  <si>
    <t>Prese e scatole - Piastrine per l’installazione su scatole UNI503 da esterno, da incasso o su facciata di torretta a pavimento complete di modulo con 2 RJ45 di cat. 6A FTP, cornice per UNI503 e cestello, e relative scatole [Euro ad unità fornitura]</t>
  </si>
  <si>
    <t>Prese e scatole - Piastrine per l’installazione su scatole UNI503 da esterno, da incasso o su facciata di torretta a pavimento complete di modulo con 3 RJ45 di cat. 6A FTP, cornice per UNI503 e cestello, e relative scatole [Euro ad unità fornitura]</t>
  </si>
  <si>
    <t xml:space="preserve">Connettori ottici - Connettore fibra ottica MTP 50/125 micron OM3 e OM4 [Euro ad unità] </t>
  </si>
  <si>
    <t>Tabella 17  -  Sconto offerto per materiali ed opere descritti nei listini DEI (relative a lavori di realizzazione di opere civili accessorie alla fornitura)</t>
  </si>
  <si>
    <t>Tabella 17  - Sconto offerto per materiali ed opere descritti nei listini DEI (relative a lavori di realizzazione di opere civili accessorie alla fornitura) (totale in Euro)</t>
  </si>
  <si>
    <t>Perc*Q</t>
  </si>
  <si>
    <t>Sconto offerto sui listini DEI (Perc)</t>
  </si>
  <si>
    <t>Ai soli fini di ausilio per la redazione dell’Offerta Economica viene fornito al concorrente un file excel (denominato Modello di risposta economica) con campi predeterminati; l’utilizzo di detto strumento è ad esclusiva responsabilità del concorrente; peraltro, resta fermo che avrà valore di Offerta Economica unicamente quanto dichiarato dal concorrente nella Dichiarazione d’offerta.
Il foglio offre le seguenti funzionalità (a titolo esemplificativo e non esaustivo) restando valide le limitazioni di responsabilità sopra descritte:
- segnalazione di mancata compilazione di prezzo unitario;
- segnalazione di superamento di base d’asta.</t>
  </si>
  <si>
    <t>Cavi in rame - Cavo UTP cat.6A, 100Ohm [Euro al metro fornitura]</t>
  </si>
  <si>
    <t>Cavi in fibra - cavo monomodale 9/125 micron OS2, 2 fibre [Euro al metro fornitura]</t>
  </si>
  <si>
    <t>Cavi in fibra - cavo monomodale 9/125 micron OS2, 4 fibre [Euro al metro fornitura]</t>
  </si>
  <si>
    <t>Cavi in fibra - cavo monomodale 9/125 micron OS2, 8 fibre [Euro al metro fornitura]</t>
  </si>
  <si>
    <t>Cavi in fibra - cavo monomodale 9/125 micron OS2, 12 fibre [Euro al metro fornitura]</t>
  </si>
  <si>
    <t>Cavi in fibra - cavo monomodale 9/125 micron OS2, 8 fibre, armato [Euro al metro fornitura]</t>
  </si>
  <si>
    <t>Cavi in fibra - cavo monomodale 9/125 micron OS2, 12 fibre, armato [Euro al metro fornitura]</t>
  </si>
  <si>
    <t>Cavi in fibra - cavo monomodale 9/125 micron OS2, 16 fibre, armato [Euro al metro fornitura]</t>
  </si>
  <si>
    <t>Cavi in fibra - cavo monomodale 9/125 micron OS2, 20 fibre, armato [Euro al metro fornitura]</t>
  </si>
  <si>
    <t>Cavi in fibra - cavo monomodale 9/125 micron OS2, 24 fibre, armato [Euro al metro fornitura]</t>
  </si>
  <si>
    <t>Installazione Cavi in fibra - Cavi trunk di lungheza superiore a 30 metri [Euro al metro installazione]</t>
  </si>
  <si>
    <t>Connettori ottici - Connettore fibra ottica ST 9/125 micron OS2 [Euro ad unità]</t>
  </si>
  <si>
    <t>Connettori ottici - Connettore fibra ottica LC 9/125 micron OS2 [Euro ad unità]</t>
  </si>
  <si>
    <t>Connettori ottici - Connettore fibra ottica SC 9/125 micron OS2 [Euro ad unità]</t>
  </si>
  <si>
    <t xml:space="preserve">Connettori ottici - Connettore fibra ottica MTP 9/125 micron OS2 [Euro ad unità] </t>
  </si>
  <si>
    <t>Patch Panel e accessori in fibra - Chassis da 1 RU per contenimento Cassetti ottici MTP-LC. Gli chassis devono poter  ospitare cassetti MTP-LC (dello stesso tipo di quelli richiesti) in modo da poter contenere almeno 144 fibre per RU  [Euro ad unità fornitura]</t>
  </si>
  <si>
    <t>Patch Panel e accessori in fibra - Pigtail in fibra ottica, ST, single-mode OS2, 1 metro [Euro ad unità fornitura]</t>
  </si>
  <si>
    <t>Patch Panel e accessori in fibra - Pigtail in fibra ottica, LC, single-mode OS2, 1 metro [Euro ad unità fornitura]</t>
  </si>
  <si>
    <t>Patch Panel e accessori in fibra - Pigtail in fibra ottica, SC, single-mode OS2, 1 metro [Euro ad unità fornitura]</t>
  </si>
  <si>
    <t>Patch Panel e accessori in fibra - Patch panel ottico monomodale OS2 precaricato con 24 ST, standard 19" altezza 1 RU  [Euro ad unità fornitura]</t>
  </si>
  <si>
    <t>Patch Panel e accessori in fibra - Patch panel ottico monomodale OS2 precaricato con 24 LC duplex, standard 19" altezza 1 RU  [Euro ad unità fornitura]</t>
  </si>
  <si>
    <t>Patch Panel e accessori in fibra - Patch panel ottico monomodale OS2 precaricato con 24 SC duplex, standard 19" altezza 1 RU  [Euro ad unità fornitura]</t>
  </si>
  <si>
    <t>Connettori ottici - Connettore fibra ottica ST 50/125 micron OM3 e OM4 [Euro ad unità]</t>
  </si>
  <si>
    <t>Connettori ottici - Connettore fibra ottica LC 50/125 micron OM3 e OM4 [Euro ad unità]</t>
  </si>
  <si>
    <t>Connettori ottici - Connettore fibra ottica SC 50/125 micron OM3 e OM4 [Euro ad unità]</t>
  </si>
  <si>
    <t>Patch Panel e accessori in fibra - Patch panel ottico OM3 e OM4  precaricato con 24 ST, standard 19" altezza 1 RU  [Euro ad unità fornitura]</t>
  </si>
  <si>
    <t>Patch Panel e accessori in fibra - Patch panel ottico OM3 e OM4  precaricato con 24 LC duplex, standard 19" altezza 1 RU  [Euro ad unità fornitura]</t>
  </si>
  <si>
    <t>Patch Panel e accessori in fibra - Patch panel ottico OM3 e OM4  precaricato con 24 SC duplex, standard 19" altezza 1 RU  [Euro ad unità fornitura]</t>
  </si>
  <si>
    <t>Gruppi di continuità - Tipo tower con capacità di circa 10000VA trifase/trifase [Euro ad unità]</t>
  </si>
  <si>
    <t>Gruppi di continuità - Tipo convertibile tower/rack con capacità di circa 1000VA [Euro ad unità]</t>
  </si>
  <si>
    <t>Gruppi di continuità - Tipo  convertibile tower/rack con capacità di circa 1500VA [Euro ad unità]</t>
  </si>
  <si>
    <t>Gruppi di continuità - Tipo  convertibile tower/rack con capacità di circa 2000VA [Euro ad unità]</t>
  </si>
  <si>
    <t>Gruppi di continuità - Tipo  convertibile tower/rack con capacità di circa 3000VA [Euro ad unità]</t>
  </si>
  <si>
    <t>Gruppi di continuità - Tipo  convertibile tower/rack con capacità di circa 5000VA [Euro ad unità]</t>
  </si>
  <si>
    <t>Gruppi di continuità - Tipo  convertibile tower/rack con capacità di circa  7000VA [Euro ad unità]</t>
  </si>
  <si>
    <t>Gruppi di continuità - Tipo  convertibile tower/rack con capacità di circa 10000VA [Euro ad unità]</t>
  </si>
  <si>
    <t>Installazione Patch Panel e accessori in fibra - Cassetti Ottici (OM3 2xMTP-LC, OM4 2xMTP-LC, OS2 2xMTP-LC, 12xMTP-MTP) e relativi chassis [Euro ad unità installazione]</t>
  </si>
  <si>
    <t xml:space="preserve">Switch - Porta aggiuntiva 1000Base-T per switch modulari [Euro ad unità, media aritmetica di ogni brand offerto] </t>
  </si>
  <si>
    <t xml:space="preserve">Switch - Porta aggiuntiva 40GBase-SR per switch modulari [Euro ad unità, media aritmetica di ogni brand offerto] </t>
  </si>
  <si>
    <t xml:space="preserve">Switch - Porta aggiuntiva 40GBase-LR per switch modulari [Euro ad unità, media aritmetica di ogni brand offerto] </t>
  </si>
  <si>
    <t>Tabella 8 - Patch panel e accessori in rame</t>
  </si>
  <si>
    <t>Tabella 9 -  Patch panel e accessori in fibra ottica</t>
  </si>
  <si>
    <t>Tabella 10 - Apparati Wireless</t>
  </si>
  <si>
    <t>Tabella 11  -  Dispositivi di sicurezza</t>
  </si>
  <si>
    <t xml:space="preserve">Switch - Switch tipo 1 (LAYER 2 ETHERNET 10/100/1000 con uplink 1 Gb) [Euro ad unità, media aritmetica di ogni brand offerto] </t>
  </si>
  <si>
    <t xml:space="preserve">Switch - Switch tipo 2 (LAYER 2 ETHERNET 10/100/1000 con uplink 1 Gb –POE) [Euro ad unità, media aritmetica di ogni brand offerto] </t>
  </si>
  <si>
    <t xml:space="preserve">Switch - Switch tipo 5 (LAYER 3 ETHERNET 10/100/1000 con uplink 10 Gb - POE) [Euro ad unità, media aritmetica di ogni brand offerto] </t>
  </si>
  <si>
    <t>Porte aggiuntive per switch di tipo 1-6</t>
  </si>
  <si>
    <t xml:space="preserve">Switch - Porta aggiuntiva 1000Base-T per switch di tipo 1-6 [Euro ad unità, media aritmetica di ogni brand offerto] </t>
  </si>
  <si>
    <t xml:space="preserve">Switch - Porta aggiuntiva 1000Base-LX per switch di tipo 1-6  [Euro ad unità, media aritmetica di ogni brand offerto] </t>
  </si>
  <si>
    <t xml:space="preserve">Switch - Porta aggiuntiva 1000Base-SX per switch di tipo 1-6  [Euro ad unità, media aritmetica di ogni brand offerto] </t>
  </si>
  <si>
    <t xml:space="preserve">Switch - Porta aggiuntiva 10GBase-SR per switch di tipo 1-6  [Euro ad unità, media aritmetica di ogni brand offerto] </t>
  </si>
  <si>
    <t xml:space="preserve">Switch - Porta aggiuntiva 10GBase-LR per switch di tipo 1-6  [Euro ad unità, media aritmetica di ogni brand offerto] </t>
  </si>
  <si>
    <t xml:space="preserve">Switch - Switch tipo 7  (LAYER 3 – 40 Porte SFP con uplink a 40Gb) [Euro ad unità, media aritmetica di ogni brand offerto] </t>
  </si>
  <si>
    <t xml:space="preserve">Switch - Scheda aggiuntiva per switch tipo 7, modulo di alimentazione ridondata almeno di tipo n+1, completo di cavi [Euro ad unità, media aritmetica di ogni brand offerto] </t>
  </si>
  <si>
    <t xml:space="preserve">Switch - Porta aggiuntiva 1000Base-T per switch di tipo 7 [Euro ad unità, media aritmetica di ogni brand offerto] </t>
  </si>
  <si>
    <t>Tabella 8 - Patch panel e accessori in rame (totale fornitura in Euro)</t>
  </si>
  <si>
    <t>Tabella 8 - Patch panel e accessori in rame (totale servizi installazione in Euro)</t>
  </si>
  <si>
    <t>Tabella 9-  Patch panel e accessori in fibra ottica (totale fornitura in Euro)</t>
  </si>
  <si>
    <t>Tabella 9 -  Patch panel e accessori in fibra ottica (totale servizi installazione in Euro)</t>
  </si>
  <si>
    <t>Tabella 10 - Apparati Wireless (totale in Euro)</t>
  </si>
  <si>
    <t>Tabella 11  -  Dispositivi di sicurezza (totale in Euro)</t>
  </si>
  <si>
    <t>Armadi a rack - tetto con spazzole per ingresso cavi [Euro ad unità]</t>
  </si>
  <si>
    <t xml:space="preserve">Switch - Porta aggiuntiva 10GBase-LR per switch di tipo 7 [Euro ad unità, media aritmetica di ogni brand offerto] </t>
  </si>
  <si>
    <t xml:space="preserve">Switch - Porta aggiuntiva 10GBase-SR per switch di tipo 7 [Euro ad unità, media aritmetica di ogni brand offerto] </t>
  </si>
  <si>
    <t xml:space="preserve">Switch - Porta aggiuntiva 1000Base-SX per switch di tipo 7 [Euro ad unità, media aritmetica di ogni brand offerto] </t>
  </si>
  <si>
    <t xml:space="preserve">Switch - Porta aggiuntiva 1000Base-LX per switch di tipo 7 [Euro ad unità, media aritmetica di ogni brand offerto] </t>
  </si>
  <si>
    <t xml:space="preserve">Switch - Porta aggiuntiva 40GBase-SR per switch di tipo 7 [Euro ad unità, media aritmetica di ogni brand offerto] </t>
  </si>
  <si>
    <t xml:space="preserve">Switch - Porta aggiuntiva 40GBase-LR per switch di tipo 7 [Euro ad unità, media aritmetica di ogni brand offerto] </t>
  </si>
  <si>
    <t xml:space="preserve">Switch - Scheda aggiuntiva per switch tipo 8 in grado di ospitare almeno 24 porte 1000Base-SX o almeno 24 porte 1000Base-LX  [Euro ad unità, media aritmetica di ogni brand offerto] </t>
  </si>
  <si>
    <t xml:space="preserve">Switch - Scheda aggiuntiva per switch tipo 8  in grado di ospitare almeno 16 porte 10Gbit [Euro ad unità, media aritmetica di ogni brand offerto] </t>
  </si>
  <si>
    <t xml:space="preserve">Switch - Scheda aggiuntiva per switch tipo 8  in grado di ospitare almeno 2 porte 40Gbit [Euro ad unità, media aritmetica di ogni brand offerto] </t>
  </si>
  <si>
    <t xml:space="preserve">Switch - Scheda aggiuntiva per switch tipo 9  in grado di ospitare almeno 24 porte 1000Base-SX o  24 porte 1000Base-LX [Euro ad unità, media aritmetica di ogni brand offerto] </t>
  </si>
  <si>
    <t xml:space="preserve">Switch - Scheda aggiuntiva per switch tipo 9 in grado di ospitare almeno 16 porte 10Gbit [Euro ad unità, media aritmetica di ogni brand offerto] </t>
  </si>
  <si>
    <t xml:space="preserve">Switch - Scheda aggiuntiva per switch tipo 9 in grado di ospitare almeno 4 porte 40Gbit [Euro ad unità, media aritmetica di ogni brand offerto] </t>
  </si>
  <si>
    <t>Installazione Cavi in fibra - Cavi in fibra armato [Euro al metro installazione]</t>
  </si>
  <si>
    <t>Cavi in fibra - cavo multimodale 50/125 micron OM3, 12 fibre, armato [Euro al metro fornitura]</t>
  </si>
  <si>
    <t>Cavi in fibra - cavo multimodale 50/125 micron OM4, 12 fibre, armato [Euro al metro fornitura]</t>
  </si>
  <si>
    <t>Tabella 12  -  Servizi per dispositivi di sicurezza</t>
  </si>
  <si>
    <t>Tabella 15-  Servizio di addestramento (totale in Euro)</t>
  </si>
  <si>
    <t>Tabella 20  -  Servizi intervento su PDL</t>
  </si>
  <si>
    <t>Tabella 20  -  Servizi intervento su PDL (totale in Euro)</t>
  </si>
  <si>
    <t>Tabella 21 -  Servizi di gestione da remoto</t>
  </si>
  <si>
    <t>Tabella 21 -  Servizi di gestione da remoto (totale HP in Euro)</t>
  </si>
  <si>
    <t>Tabella 22  -  Servizi di gestione on-site della rete</t>
  </si>
  <si>
    <t>Tabella 22  -  Servizi di gestione on-site della rete (totale in Euro)</t>
  </si>
  <si>
    <t>Tabella 23 - Switch</t>
  </si>
  <si>
    <t>Tabella 23 - Switch (totale in Euro)</t>
  </si>
  <si>
    <t>Tabella 12  -  Servizi per dispositivi di sicurezza (totale in Euro)</t>
  </si>
  <si>
    <t>Patch Panel e accessori in fibra - Cassetto ottico OM3 2 x MTP - LC per almeno 12 fibre [Euro ad unità fornitura]</t>
  </si>
  <si>
    <t>Patch Panel e accessori in fibra - Cassetto ottico OM4 2 x MTP - LC per almeno 12 fibre [Euro ad unità fornitura]</t>
  </si>
  <si>
    <t>Patch Panel e accessori in fibra - Cassetto ottico OS2 2 x MTP - LC per almeno 12 fibre [Euro ad unità fornitura]</t>
  </si>
  <si>
    <t>Tabella 19 - Servizio di manutenzione e assistenza della fornitura (attiva) acquistata in convenzione</t>
  </si>
  <si>
    <t>Tabella 19 - Servizio di manutenzione e assistenza della fornitura (attiva) acquistata in convenzione (totale in Euro)</t>
  </si>
  <si>
    <t>Servizio di manutenzione per fornitura (attiva) acquistata in convenzione - Profilo LP [Percentuale]</t>
  </si>
  <si>
    <t>Servizio di manutenzione per fornitura (attiva) acquistata in convenzione - Profilo MP [Percentuale]</t>
  </si>
  <si>
    <t>Servizio di manutenzione per fornitura (attiva) acquistata in convenzione - Profilo HP [Percentuale]</t>
  </si>
  <si>
    <t>Patch Panel e accessori in fibra - Cassetto ottico  equipaggiato con 12 bussole MTP in ingresso e 12 bussole MTP in uscita  [Euro ad unità fornitura]</t>
  </si>
  <si>
    <r>
      <t xml:space="preserve">Certificazione del cablaggio - Cerficazione per  PDL </t>
    </r>
    <r>
      <rPr>
        <sz val="11"/>
        <color indexed="8"/>
        <rFont val="Calibri"/>
        <family val="2"/>
      </rPr>
      <t>≥  201 [Euro per certificazione]</t>
    </r>
  </si>
  <si>
    <t xml:space="preserve">Switch - Scheda aggiuntiva per switch tipo 8 con almeno 24 porte 1000BaseT [Euro ad unità, media aritmetica di ogni brand offerto] </t>
  </si>
  <si>
    <t xml:space="preserve">Switch tipo 8 - Configurazione Tipo (Switch Layer 3 – Modulare small) [Euro ad unità, media aritmetica di ogni brand offerto] </t>
  </si>
  <si>
    <t>Apparati Wireless - Access point per ambienti interni [Euro ad unità, media aritmetica di ogni brand offerto]</t>
  </si>
  <si>
    <t>Apparati Wireless - Access point per ambienti esterni [Euro ad unità, media aritmetica di ogni brand offerto]</t>
  </si>
  <si>
    <t>Apparati Wireless - Dispositivo di Gestione Access Point [Euro ad unità, media aritmetica di ogni brand offerto]</t>
  </si>
  <si>
    <t>Apparati Wireless - Software di gestione della piattaforma wireless [Euro ad unità, media aritmetica di ogni brand offerto]</t>
  </si>
  <si>
    <t>Apparati Wireless - Antenna per AP per ambienti esterni (sia a 2,4 Ghz che a 5 Ghz) [Euro ad unità, media aritmetica di ogni brand offerto]</t>
  </si>
  <si>
    <t>Dispositivi di sicurezza - Dispositivi di sicurezza fascia base [Euro ad unità, media aritmetica di ogni brand offerto]</t>
  </si>
  <si>
    <t>Dispositivi di sicurezza - Dispositivi di sicurezza fascia media [Euro ad unità, media aritmetica di ogni brand offerto]</t>
  </si>
  <si>
    <t>Dispositivi di sicurezza - Dispositivi di sicurezza fascia alta [Euro ad unità, media aritmetica di ogni brand offerto]</t>
  </si>
  <si>
    <t>Dispositivi di sicurezza - Dispositivi di sicurezza fascia top [Euro ad unità, media aritmetica di ogni brand offerto]</t>
  </si>
  <si>
    <t>Dispositivi di sicurezza - Sandbox [Euro ad unità, media aritmetica di ogni brand offerto]</t>
  </si>
  <si>
    <t>Dispositivi di sicurezza - Servizio sandbox in cloud per dispositivo di fascia base [canone annuo, media aritmetica di ogni brand offerto]</t>
  </si>
  <si>
    <t>Dispositivi di sicurezza - Servizio sandbox in cloud per dispositivo di fascia media [canone annuo, media aritmetica di ogni brand offerto]</t>
  </si>
  <si>
    <t>Dispositivi di sicurezza - Servizio sandbox in cloud per dispositivo di fascia alta [canone annuo, media aritmetica di ogni brand offerto]</t>
  </si>
  <si>
    <t>Dispositivi di sicurezza - Servizio sandbox in cloud per dispositivo di fascia top [canone annuo, media aritmetica di ogni brand offerto]</t>
  </si>
  <si>
    <t>Dispositivi di sicurezza  - Aggiornamento dei dispositivi per la sicurezza di fascia base [canone annuo, media aritmetica di ogni brand offerto]</t>
  </si>
  <si>
    <t>Dispositivi di sicurezza  - Aggiornamento dei dispositivi per la sicurezza di fascia media [canone annuo, media aritmetica di ogni brand offerto]</t>
  </si>
  <si>
    <t>Dispositivi di sicurezza  - Aggiornamento dei dispositivi per la sicurezza di fascia alta [canone annuo, media aritmetica di ogni brand offerto]</t>
  </si>
  <si>
    <t>Dispositivi di sicurezza  - Aggiornamento dei dispositivi per la sicurezza di fascia top [canone annuo, media aritmetica di ogni brand offerto]</t>
  </si>
  <si>
    <t>Dispositivi di sicurezza  - Aggiornamento dei dispositivo Sandbox [canone annuo, media aritmetica di ogni brand offerto]</t>
  </si>
  <si>
    <t>Servizio di gestione da remoto - Profilo H24 [canone annuo per apparato]</t>
  </si>
  <si>
    <t>Tabella 1 – Armadi a rack (totale in Euro)</t>
  </si>
  <si>
    <r>
      <t>P</t>
    </r>
    <r>
      <rPr>
        <b/>
        <vertAlign val="subscript"/>
        <sz val="20"/>
        <color indexed="10"/>
        <rFont val="Trebuchet MS"/>
        <family val="2"/>
      </rPr>
      <t>offerto(L=1)</t>
    </r>
  </si>
  <si>
    <r>
      <t>P</t>
    </r>
    <r>
      <rPr>
        <b/>
        <vertAlign val="subscript"/>
        <sz val="20"/>
        <color indexed="10"/>
        <rFont val="Trebuchet MS"/>
        <family val="2"/>
      </rPr>
      <t>offerto(L=2)</t>
    </r>
  </si>
  <si>
    <r>
      <t>P</t>
    </r>
    <r>
      <rPr>
        <b/>
        <vertAlign val="subscript"/>
        <sz val="20"/>
        <color indexed="10"/>
        <rFont val="Trebuchet MS"/>
        <family val="2"/>
      </rPr>
      <t>offerto(L=3)</t>
    </r>
  </si>
  <si>
    <r>
      <t>P</t>
    </r>
    <r>
      <rPr>
        <b/>
        <vertAlign val="subscript"/>
        <sz val="20"/>
        <color indexed="10"/>
        <rFont val="Trebuchet MS"/>
        <family val="2"/>
      </rPr>
      <t>offerto(L=4)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</si>
</sst>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_-[$€]\ * #,##0.00_-;\-[$€]\ * #,##0.00_-;_-[$€]\ * &quot;-&quot;??_-;_-@_-"/>
    <numFmt numFmtId="166" formatCode="_-[$€-410]\ * #,##0.00_-;\-[$€-410]\ * #,##0.00_-;_-[$€-410]\ * &quot;-&quot;??_-;_-@_-"/>
    <numFmt numFmtId="167" formatCode="_-[$€]\ * #,##0.0000000_-;\-[$€]\ * #,##0.0000000_-;_-[$€]\ * &quot;-&quot;??_-;_-@_-"/>
    <numFmt numFmtId="168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Trebuchet MS"/>
      <family val="2"/>
    </font>
    <font>
      <sz val="11"/>
      <color indexed="8"/>
      <name val="Trebuchet MS"/>
      <family val="2"/>
    </font>
    <font>
      <sz val="11"/>
      <name val="Trebuchet MS"/>
      <family val="2"/>
    </font>
    <font>
      <b/>
      <sz val="16"/>
      <color indexed="8"/>
      <name val="Trebuchet MS"/>
      <family val="2"/>
    </font>
    <font>
      <sz val="11"/>
      <color rgb="FFFF0000"/>
      <name val="Trebuchet MS"/>
      <family val="2"/>
    </font>
    <font>
      <b/>
      <sz val="20"/>
      <color indexed="10"/>
      <name val="Trebuchet MS"/>
      <family val="2"/>
    </font>
    <font>
      <b/>
      <vertAlign val="subscript"/>
      <sz val="20"/>
      <color indexed="10"/>
      <name val="Trebuchet MS"/>
      <family val="2"/>
    </font>
    <font>
      <b/>
      <sz val="11"/>
      <color rgb="FFFF0000"/>
      <name val="Trebuchet MS"/>
      <family val="2"/>
    </font>
    <font>
      <sz val="12"/>
      <color indexed="13"/>
      <name val="Trebuchet MS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07">
    <xf numFmtId="0" fontId="0" fillId="0" borderId="0" xfId="0"/>
    <xf numFmtId="165" fontId="5" fillId="6" borderId="1" xfId="1" applyFont="1" applyFill="1" applyBorder="1" applyAlignment="1" applyProtection="1">
      <alignment horizontal="justify" vertical="center" wrapText="1"/>
      <protection locked="0"/>
    </xf>
    <xf numFmtId="166" fontId="5" fillId="6" borderId="1" xfId="0" applyNumberFormat="1" applyFont="1" applyFill="1" applyBorder="1" applyAlignment="1" applyProtection="1">
      <alignment horizontal="justify" vertical="center" wrapText="1"/>
      <protection locked="0"/>
    </xf>
    <xf numFmtId="2" fontId="5" fillId="6" borderId="1" xfId="8" applyNumberFormat="1" applyFont="1" applyFill="1" applyBorder="1" applyAlignment="1" applyProtection="1">
      <alignment horizontal="center" vertical="center" wrapText="1"/>
      <protection locked="0"/>
    </xf>
    <xf numFmtId="165" fontId="5" fillId="6" borderId="1" xfId="1" applyNumberFormat="1" applyFont="1" applyFill="1" applyBorder="1" applyAlignment="1" applyProtection="1">
      <alignment horizontal="justify" vertical="center" wrapText="1"/>
      <protection locked="0"/>
    </xf>
    <xf numFmtId="168" fontId="5" fillId="6" borderId="1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 wrapText="1"/>
    </xf>
    <xf numFmtId="166" fontId="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justify" vertical="center"/>
    </xf>
    <xf numFmtId="0" fontId="5" fillId="0" borderId="0" xfId="0" applyFont="1" applyAlignment="1" applyProtection="1">
      <alignment horizontal="justify" vertical="center"/>
    </xf>
    <xf numFmtId="0" fontId="4" fillId="2" borderId="3" xfId="0" applyFont="1" applyFill="1" applyBorder="1" applyAlignment="1" applyProtection="1">
      <alignment horizontal="justify" vertical="center" wrapText="1"/>
    </xf>
    <xf numFmtId="166" fontId="4" fillId="2" borderId="6" xfId="0" applyNumberFormat="1" applyFont="1" applyFill="1" applyBorder="1" applyAlignment="1" applyProtection="1">
      <alignment horizontal="center" vertical="center" wrapText="1"/>
    </xf>
    <xf numFmtId="166" fontId="4" fillId="2" borderId="3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justify" vertical="center" wrapText="1"/>
    </xf>
    <xf numFmtId="164" fontId="5" fillId="10" borderId="1" xfId="3" applyNumberFormat="1" applyFont="1" applyFill="1" applyBorder="1" applyAlignment="1" applyProtection="1">
      <alignment vertical="center"/>
    </xf>
    <xf numFmtId="166" fontId="5" fillId="0" borderId="1" xfId="0" applyNumberFormat="1" applyFont="1" applyBorder="1" applyAlignment="1" applyProtection="1">
      <alignment vertical="center"/>
    </xf>
    <xf numFmtId="165" fontId="6" fillId="0" borderId="0" xfId="0" applyNumberFormat="1" applyFont="1" applyAlignment="1" applyProtection="1">
      <alignment vertical="center"/>
    </xf>
    <xf numFmtId="167" fontId="5" fillId="0" borderId="0" xfId="0" applyNumberFormat="1" applyFont="1" applyAlignment="1" applyProtection="1">
      <alignment vertical="center"/>
    </xf>
    <xf numFmtId="166" fontId="5" fillId="0" borderId="1" xfId="0" applyNumberFormat="1" applyFont="1" applyFill="1" applyBorder="1" applyAlignment="1" applyProtection="1">
      <alignment vertical="center"/>
    </xf>
    <xf numFmtId="166" fontId="4" fillId="0" borderId="0" xfId="0" applyNumberFormat="1" applyFont="1" applyAlignment="1" applyProtection="1">
      <alignment vertical="center"/>
    </xf>
    <xf numFmtId="0" fontId="4" fillId="2" borderId="5" xfId="0" applyFont="1" applyFill="1" applyBorder="1" applyAlignment="1" applyProtection="1">
      <alignment horizontal="justify" vertical="center" wrapText="1"/>
    </xf>
    <xf numFmtId="166" fontId="4" fillId="3" borderId="5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justify" vertical="center" wrapText="1"/>
    </xf>
    <xf numFmtId="166" fontId="4" fillId="0" borderId="0" xfId="0" applyNumberFormat="1" applyFont="1" applyFill="1" applyBorder="1" applyAlignment="1" applyProtection="1">
      <alignment vertical="center"/>
    </xf>
    <xf numFmtId="0" fontId="8" fillId="0" borderId="0" xfId="0" applyFont="1" applyAlignment="1" applyProtection="1">
      <alignment horizontal="justify" vertical="center"/>
    </xf>
    <xf numFmtId="0" fontId="4" fillId="2" borderId="1" xfId="0" applyFont="1" applyFill="1" applyBorder="1" applyAlignment="1" applyProtection="1">
      <alignment horizontal="justify" vertical="center" wrapText="1"/>
    </xf>
    <xf numFmtId="166" fontId="4" fillId="2" borderId="1" xfId="0" applyNumberFormat="1" applyFont="1" applyFill="1" applyBorder="1" applyAlignment="1" applyProtection="1">
      <alignment horizontal="center" vertical="center" wrapText="1"/>
    </xf>
    <xf numFmtId="166" fontId="4" fillId="0" borderId="0" xfId="0" applyNumberFormat="1" applyFont="1" applyFill="1" applyBorder="1" applyAlignment="1" applyProtection="1">
      <alignment horizontal="center" vertical="center" wrapText="1"/>
    </xf>
    <xf numFmtId="166" fontId="5" fillId="7" borderId="1" xfId="0" applyNumberFormat="1" applyFont="1" applyFill="1" applyBorder="1" applyAlignment="1" applyProtection="1">
      <alignment vertical="center" wrapText="1"/>
    </xf>
    <xf numFmtId="0" fontId="5" fillId="9" borderId="1" xfId="0" applyFont="1" applyFill="1" applyBorder="1" applyAlignment="1" applyProtection="1">
      <alignment horizontal="justify" vertical="center" wrapText="1"/>
    </xf>
    <xf numFmtId="166" fontId="5" fillId="8" borderId="1" xfId="0" applyNumberFormat="1" applyFont="1" applyFill="1" applyBorder="1" applyAlignment="1" applyProtection="1">
      <alignment horizontal="justify" vertical="center" wrapText="1"/>
    </xf>
    <xf numFmtId="166" fontId="4" fillId="3" borderId="1" xfId="0" applyNumberFormat="1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1" applyNumberFormat="1" applyFont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166" fontId="4" fillId="2" borderId="1" xfId="0" applyNumberFormat="1" applyFont="1" applyFill="1" applyBorder="1" applyAlignment="1" applyProtection="1">
      <alignment horizontal="center" vertical="center" wrapText="1"/>
    </xf>
    <xf numFmtId="166" fontId="4" fillId="0" borderId="8" xfId="0" applyNumberFormat="1" applyFont="1" applyFill="1" applyBorder="1" applyAlignment="1" applyProtection="1">
      <alignment vertical="center" wrapText="1"/>
    </xf>
    <xf numFmtId="166" fontId="4" fillId="0" borderId="0" xfId="0" applyNumberFormat="1" applyFont="1" applyFill="1" applyBorder="1" applyAlignment="1" applyProtection="1">
      <alignment vertical="center" wrapText="1"/>
    </xf>
    <xf numFmtId="166" fontId="5" fillId="7" borderId="1" xfId="0" applyNumberFormat="1" applyFont="1" applyFill="1" applyBorder="1" applyAlignment="1" applyProtection="1">
      <alignment horizontal="justify" vertical="center" wrapText="1"/>
    </xf>
    <xf numFmtId="166" fontId="5" fillId="7" borderId="3" xfId="0" applyNumberFormat="1" applyFont="1" applyFill="1" applyBorder="1" applyAlignment="1" applyProtection="1">
      <alignment horizontal="center" vertical="center" wrapText="1"/>
    </xf>
    <xf numFmtId="166" fontId="5" fillId="7" borderId="4" xfId="0" applyNumberFormat="1" applyFont="1" applyFill="1" applyBorder="1" applyAlignment="1" applyProtection="1">
      <alignment horizontal="center" vertical="center" wrapText="1"/>
    </xf>
    <xf numFmtId="166" fontId="5" fillId="7" borderId="5" xfId="0" applyNumberFormat="1" applyFont="1" applyFill="1" applyBorder="1" applyAlignment="1" applyProtection="1">
      <alignment horizontal="center" vertical="center" wrapText="1"/>
    </xf>
    <xf numFmtId="164" fontId="5" fillId="10" borderId="1" xfId="0" applyNumberFormat="1" applyFont="1" applyFill="1" applyBorder="1" applyAlignment="1" applyProtection="1">
      <alignment horizontal="justify" vertical="center"/>
    </xf>
    <xf numFmtId="165" fontId="5" fillId="0" borderId="0" xfId="0" applyNumberFormat="1" applyFont="1" applyAlignment="1" applyProtection="1">
      <alignment vertical="center"/>
    </xf>
    <xf numFmtId="0" fontId="5" fillId="0" borderId="1" xfId="0" applyFont="1" applyFill="1" applyBorder="1" applyAlignment="1" applyProtection="1">
      <alignment horizontal="justify" vertical="center" wrapText="1"/>
    </xf>
    <xf numFmtId="0" fontId="5" fillId="0" borderId="0" xfId="0" applyFont="1" applyFill="1" applyAlignment="1" applyProtection="1">
      <alignment horizontal="justify" vertical="center"/>
    </xf>
    <xf numFmtId="0" fontId="4" fillId="2" borderId="9" xfId="0" applyFont="1" applyFill="1" applyBorder="1" applyAlignment="1" applyProtection="1">
      <alignment horizontal="justify" vertical="center" wrapText="1"/>
    </xf>
    <xf numFmtId="0" fontId="5" fillId="0" borderId="0" xfId="0" applyFont="1" applyBorder="1" applyAlignment="1" applyProtection="1">
      <alignment horizontal="justify" vertical="center" wrapText="1"/>
    </xf>
    <xf numFmtId="166" fontId="5" fillId="0" borderId="0" xfId="0" applyNumberFormat="1" applyFont="1" applyBorder="1" applyAlignment="1" applyProtection="1">
      <alignment horizontal="justify" vertical="center" wrapText="1"/>
    </xf>
    <xf numFmtId="0" fontId="4" fillId="2" borderId="9" xfId="0" applyFont="1" applyFill="1" applyBorder="1" applyAlignment="1" applyProtection="1">
      <alignment horizontal="left" vertical="center" wrapText="1"/>
    </xf>
    <xf numFmtId="166" fontId="4" fillId="3" borderId="5" xfId="0" applyNumberFormat="1" applyFont="1" applyFill="1" applyBorder="1" applyAlignment="1" applyProtection="1">
      <alignment horizontal="left" vertical="center" indent="1"/>
    </xf>
    <xf numFmtId="166" fontId="4" fillId="0" borderId="0" xfId="0" applyNumberFormat="1" applyFont="1" applyFill="1" applyBorder="1" applyAlignment="1" applyProtection="1">
      <alignment horizontal="left" vertical="center" indent="1"/>
    </xf>
    <xf numFmtId="0" fontId="4" fillId="2" borderId="5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justify" vertical="center" wrapText="1"/>
    </xf>
    <xf numFmtId="166" fontId="5" fillId="0" borderId="0" xfId="0" applyNumberFormat="1" applyFont="1" applyFill="1" applyBorder="1" applyAlignment="1" applyProtection="1">
      <alignment horizontal="justify" vertical="center" wrapText="1"/>
    </xf>
    <xf numFmtId="164" fontId="5" fillId="0" borderId="0" xfId="3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43" fontId="5" fillId="0" borderId="0" xfId="0" applyNumberFormat="1" applyFont="1" applyFill="1" applyAlignment="1" applyProtection="1">
      <alignment vertical="center"/>
    </xf>
    <xf numFmtId="164" fontId="5" fillId="0" borderId="0" xfId="3" applyNumberFormat="1" applyFont="1" applyAlignment="1" applyProtection="1">
      <alignment vertical="center"/>
    </xf>
    <xf numFmtId="166" fontId="5" fillId="0" borderId="0" xfId="0" applyNumberFormat="1" applyFont="1" applyFill="1" applyBorder="1" applyAlignment="1" applyProtection="1">
      <alignment vertical="center"/>
    </xf>
    <xf numFmtId="166" fontId="5" fillId="0" borderId="0" xfId="0" applyNumberFormat="1" applyFont="1" applyFill="1" applyBorder="1" applyAlignment="1" applyProtection="1">
      <alignment horizontal="center" vertical="center"/>
    </xf>
    <xf numFmtId="43" fontId="5" fillId="0" borderId="0" xfId="0" applyNumberFormat="1" applyFont="1" applyAlignment="1" applyProtection="1">
      <alignment vertical="center"/>
    </xf>
    <xf numFmtId="0" fontId="5" fillId="0" borderId="1" xfId="0" applyFont="1" applyBorder="1" applyAlignment="1" applyProtection="1">
      <alignment horizontal="justify" vertical="center"/>
    </xf>
    <xf numFmtId="166" fontId="5" fillId="7" borderId="1" xfId="0" applyNumberFormat="1" applyFont="1" applyFill="1" applyBorder="1" applyAlignment="1" applyProtection="1">
      <alignment horizontal="center" vertical="center"/>
    </xf>
    <xf numFmtId="165" fontId="5" fillId="0" borderId="0" xfId="0" applyNumberFormat="1" applyFont="1" applyFill="1" applyAlignment="1" applyProtection="1">
      <alignment vertical="center"/>
    </xf>
    <xf numFmtId="166" fontId="5" fillId="8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justify" vertical="center"/>
    </xf>
    <xf numFmtId="0" fontId="5" fillId="0" borderId="1" xfId="0" applyFont="1" applyFill="1" applyBorder="1" applyAlignment="1" applyProtection="1">
      <alignment horizontal="justify" vertical="center"/>
    </xf>
    <xf numFmtId="166" fontId="5" fillId="7" borderId="1" xfId="0" applyNumberFormat="1" applyFont="1" applyFill="1" applyBorder="1" applyAlignment="1" applyProtection="1">
      <alignment horizontal="center" vertical="center"/>
    </xf>
    <xf numFmtId="166" fontId="5" fillId="7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166" fontId="5" fillId="0" borderId="0" xfId="0" applyNumberFormat="1" applyFont="1" applyFill="1" applyAlignment="1" applyProtection="1">
      <alignment vertical="center"/>
    </xf>
    <xf numFmtId="0" fontId="4" fillId="2" borderId="1" xfId="0" applyFont="1" applyFill="1" applyBorder="1" applyAlignment="1" applyProtection="1">
      <alignment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vertical="center" wrapText="1"/>
    </xf>
    <xf numFmtId="44" fontId="5" fillId="0" borderId="0" xfId="9" applyFont="1" applyAlignment="1" applyProtection="1">
      <alignment vertical="center"/>
    </xf>
    <xf numFmtId="166" fontId="4" fillId="2" borderId="1" xfId="0" applyNumberFormat="1" applyFont="1" applyFill="1" applyBorder="1" applyAlignment="1" applyProtection="1">
      <alignment horizontal="justify" vertical="center" wrapText="1"/>
    </xf>
    <xf numFmtId="164" fontId="5" fillId="0" borderId="0" xfId="0" applyNumberFormat="1" applyFont="1" applyAlignment="1" applyProtection="1">
      <alignment vertical="center"/>
    </xf>
    <xf numFmtId="0" fontId="4" fillId="2" borderId="1" xfId="0" applyFont="1" applyFill="1" applyBorder="1" applyAlignment="1" applyProtection="1">
      <alignment horizontal="justify" vertical="center" wrapText="1"/>
    </xf>
    <xf numFmtId="0" fontId="0" fillId="0" borderId="0" xfId="0" applyProtection="1"/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vertical="center" wrapText="1"/>
    </xf>
    <xf numFmtId="164" fontId="5" fillId="4" borderId="1" xfId="0" applyNumberFormat="1" applyFont="1" applyFill="1" applyBorder="1" applyAlignment="1" applyProtection="1">
      <alignment vertical="center" wrapText="1"/>
    </xf>
    <xf numFmtId="166" fontId="5" fillId="5" borderId="1" xfId="0" applyNumberFormat="1" applyFont="1" applyFill="1" applyBorder="1" applyAlignment="1" applyProtection="1">
      <alignment vertical="center"/>
    </xf>
    <xf numFmtId="164" fontId="5" fillId="5" borderId="1" xfId="3" applyNumberFormat="1" applyFont="1" applyFill="1" applyBorder="1" applyAlignment="1" applyProtection="1">
      <alignment vertical="center"/>
    </xf>
    <xf numFmtId="43" fontId="5" fillId="0" borderId="0" xfId="0" applyNumberFormat="1" applyFont="1" applyFill="1" applyBorder="1" applyAlignment="1" applyProtection="1">
      <alignment vertical="center"/>
    </xf>
    <xf numFmtId="166" fontId="12" fillId="0" borderId="0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justify" vertical="center"/>
    </xf>
    <xf numFmtId="0" fontId="6" fillId="0" borderId="0" xfId="0" applyFont="1" applyBorder="1" applyAlignment="1" applyProtection="1">
      <alignment vertical="center" wrapText="1"/>
    </xf>
    <xf numFmtId="0" fontId="9" fillId="11" borderId="7" xfId="0" applyFont="1" applyFill="1" applyBorder="1" applyAlignment="1" applyProtection="1">
      <alignment vertical="center"/>
    </xf>
    <xf numFmtId="166" fontId="7" fillId="3" borderId="2" xfId="0" applyNumberFormat="1" applyFont="1" applyFill="1" applyBorder="1" applyAlignment="1" applyProtection="1">
      <alignment vertical="center"/>
    </xf>
    <xf numFmtId="166" fontId="11" fillId="0" borderId="0" xfId="0" applyNumberFormat="1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166" fontId="4" fillId="0" borderId="0" xfId="0" applyNumberFormat="1" applyFont="1" applyFill="1" applyAlignment="1" applyProtection="1">
      <alignment vertical="center"/>
    </xf>
    <xf numFmtId="9" fontId="4" fillId="0" borderId="0" xfId="8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166" fontId="8" fillId="0" borderId="0" xfId="0" applyNumberFormat="1" applyFont="1" applyFill="1" applyAlignment="1" applyProtection="1">
      <alignment vertical="center"/>
    </xf>
    <xf numFmtId="9" fontId="8" fillId="0" borderId="0" xfId="8" applyFont="1" applyFill="1" applyAlignment="1" applyProtection="1">
      <alignment vertical="center"/>
    </xf>
    <xf numFmtId="9" fontId="5" fillId="0" borderId="0" xfId="8" applyFont="1" applyFill="1" applyAlignment="1" applyProtection="1">
      <alignment vertical="center"/>
    </xf>
    <xf numFmtId="43" fontId="5" fillId="0" borderId="0" xfId="3" applyFont="1" applyAlignment="1" applyProtection="1">
      <alignment vertical="center"/>
    </xf>
    <xf numFmtId="0" fontId="5" fillId="4" borderId="1" xfId="0" applyFont="1" applyFill="1" applyBorder="1" applyAlignment="1" applyProtection="1">
      <alignment vertical="center" wrapText="1"/>
      <protection locked="0"/>
    </xf>
    <xf numFmtId="166" fontId="5" fillId="5" borderId="1" xfId="0" applyNumberFormat="1" applyFont="1" applyFill="1" applyBorder="1" applyAlignment="1" applyProtection="1">
      <alignment vertical="center"/>
      <protection locked="0"/>
    </xf>
  </cellXfs>
  <cellStyles count="10">
    <cellStyle name="Euro" xfId="1"/>
    <cellStyle name="Euro 2" xfId="2"/>
    <cellStyle name="Migliaia" xfId="3" builtinId="3"/>
    <cellStyle name="Migliaia 2" xfId="4"/>
    <cellStyle name="Migliaia 3" xfId="5"/>
    <cellStyle name="Normale" xfId="0" builtinId="0"/>
    <cellStyle name="Normale 2" xfId="6"/>
    <cellStyle name="Normale 3" xfId="7"/>
    <cellStyle name="Percentuale" xfId="8" builtinId="5"/>
    <cellStyle name="Valuta" xfId="9" builtinId="4"/>
  </cellStyles>
  <dxfs count="0"/>
  <tableStyles count="0" defaultTableStyle="TableStyleMedium9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6"/>
  <sheetViews>
    <sheetView tabSelected="1" zoomScale="70" zoomScaleNormal="70" workbookViewId="0">
      <selection activeCell="C7" sqref="C7"/>
    </sheetView>
  </sheetViews>
  <sheetFormatPr defaultRowHeight="16.5" x14ac:dyDescent="0.25"/>
  <cols>
    <col min="1" max="1" width="16.85546875" style="6" customWidth="1"/>
    <col min="2" max="2" width="78.140625" style="6" customWidth="1"/>
    <col min="3" max="3" width="33.7109375" style="8" bestFit="1" customWidth="1"/>
    <col min="4" max="4" width="33.28515625" style="8" customWidth="1"/>
    <col min="5" max="5" width="26.5703125" style="8" bestFit="1" customWidth="1"/>
    <col min="6" max="6" width="22.85546875" style="8" bestFit="1" customWidth="1"/>
    <col min="7" max="7" width="65.140625" style="8" customWidth="1"/>
    <col min="8" max="8" width="30.42578125" style="6" customWidth="1"/>
    <col min="9" max="9" width="41.140625" style="6" bestFit="1" customWidth="1"/>
    <col min="10" max="10" width="75.28515625" style="6" bestFit="1" customWidth="1"/>
    <col min="11" max="11" width="20.28515625" style="6" bestFit="1" customWidth="1"/>
    <col min="12" max="12" width="20.85546875" style="6" customWidth="1"/>
    <col min="13" max="13" width="32.85546875" style="6" bestFit="1" customWidth="1"/>
    <col min="14" max="14" width="24.7109375" style="6" customWidth="1"/>
    <col min="15" max="15" width="19" style="6" bestFit="1" customWidth="1"/>
    <col min="16" max="16" width="16.42578125" style="6" customWidth="1"/>
    <col min="17" max="17" width="19.5703125" style="6" bestFit="1" customWidth="1"/>
    <col min="18" max="18" width="17.7109375" style="6" bestFit="1" customWidth="1"/>
    <col min="19" max="19" width="18.28515625" style="6" customWidth="1"/>
    <col min="20" max="20" width="15.85546875" style="6" customWidth="1"/>
    <col min="21" max="21" width="9.140625" style="6"/>
    <col min="22" max="22" width="14.7109375" style="6" bestFit="1" customWidth="1"/>
    <col min="23" max="23" width="11.5703125" style="6" bestFit="1" customWidth="1"/>
    <col min="24" max="24" width="15" style="6" customWidth="1"/>
    <col min="25" max="25" width="11.5703125" style="6" bestFit="1" customWidth="1"/>
    <col min="26" max="26" width="14.42578125" style="6" customWidth="1"/>
    <col min="27" max="27" width="11.5703125" style="6" bestFit="1" customWidth="1"/>
    <col min="28" max="28" width="15.7109375" style="6" customWidth="1"/>
    <col min="29" max="16384" width="9.140625" style="6"/>
  </cols>
  <sheetData>
    <row r="1" spans="2:7" ht="108" customHeight="1" x14ac:dyDescent="0.25">
      <c r="B1" s="7" t="s">
        <v>139</v>
      </c>
      <c r="C1" s="7"/>
      <c r="D1" s="7"/>
      <c r="E1" s="7"/>
    </row>
    <row r="3" spans="2:7" x14ac:dyDescent="0.25">
      <c r="B3" s="9" t="s">
        <v>9</v>
      </c>
    </row>
    <row r="4" spans="2:7" ht="17.25" thickBot="1" x14ac:dyDescent="0.3">
      <c r="B4" s="10"/>
      <c r="G4" s="6"/>
    </row>
    <row r="5" spans="2:7" ht="17.25" thickBot="1" x14ac:dyDescent="0.3">
      <c r="B5" s="11" t="s">
        <v>10</v>
      </c>
      <c r="C5" s="12" t="s">
        <v>83</v>
      </c>
      <c r="D5" s="12" t="s">
        <v>88</v>
      </c>
      <c r="E5" s="13" t="s">
        <v>11</v>
      </c>
      <c r="F5" s="6"/>
      <c r="G5" s="6"/>
    </row>
    <row r="6" spans="2:7" ht="33.75" thickBot="1" x14ac:dyDescent="0.3">
      <c r="B6" s="14" t="s">
        <v>18</v>
      </c>
      <c r="C6" s="4"/>
      <c r="D6" s="15">
        <v>24571</v>
      </c>
      <c r="E6" s="16">
        <f>C6*D6</f>
        <v>0</v>
      </c>
      <c r="F6" s="17" t="str">
        <f>IF(C6="","ATTENZIONE: problema inserimento valore","")</f>
        <v>ATTENZIONE: problema inserimento valore</v>
      </c>
      <c r="G6" s="18"/>
    </row>
    <row r="7" spans="2:7" ht="33.75" thickBot="1" x14ac:dyDescent="0.3">
      <c r="B7" s="14" t="s">
        <v>14</v>
      </c>
      <c r="C7" s="4"/>
      <c r="D7" s="15">
        <v>15754</v>
      </c>
      <c r="E7" s="16">
        <f t="shared" ref="E7:E13" si="0">C7*D7</f>
        <v>0</v>
      </c>
      <c r="F7" s="17" t="str">
        <f t="shared" ref="F7:F14" si="1">IF(C7="","ATTENZIONE: problema inserimento valore","")</f>
        <v>ATTENZIONE: problema inserimento valore</v>
      </c>
      <c r="G7" s="18"/>
    </row>
    <row r="8" spans="2:7" ht="33.75" thickBot="1" x14ac:dyDescent="0.3">
      <c r="B8" s="14" t="s">
        <v>15</v>
      </c>
      <c r="C8" s="4"/>
      <c r="D8" s="15">
        <v>65842</v>
      </c>
      <c r="E8" s="16">
        <f t="shared" si="0"/>
        <v>0</v>
      </c>
      <c r="F8" s="17" t="str">
        <f t="shared" si="1"/>
        <v>ATTENZIONE: problema inserimento valore</v>
      </c>
      <c r="G8" s="18"/>
    </row>
    <row r="9" spans="2:7" ht="33.75" thickBot="1" x14ac:dyDescent="0.3">
      <c r="B9" s="14" t="s">
        <v>16</v>
      </c>
      <c r="C9" s="4"/>
      <c r="D9" s="15">
        <v>18925</v>
      </c>
      <c r="E9" s="16">
        <f t="shared" si="0"/>
        <v>0</v>
      </c>
      <c r="F9" s="17" t="str">
        <f t="shared" si="1"/>
        <v>ATTENZIONE: problema inserimento valore</v>
      </c>
      <c r="G9" s="18"/>
    </row>
    <row r="10" spans="2:7" ht="33.75" thickBot="1" x14ac:dyDescent="0.3">
      <c r="B10" s="14" t="s">
        <v>17</v>
      </c>
      <c r="C10" s="4"/>
      <c r="D10" s="15">
        <v>3190</v>
      </c>
      <c r="E10" s="16">
        <f t="shared" si="0"/>
        <v>0</v>
      </c>
      <c r="F10" s="17" t="str">
        <f t="shared" si="1"/>
        <v>ATTENZIONE: problema inserimento valore</v>
      </c>
      <c r="G10" s="18"/>
    </row>
    <row r="11" spans="2:7" ht="17.25" thickBot="1" x14ac:dyDescent="0.3">
      <c r="B11" s="14" t="s">
        <v>108</v>
      </c>
      <c r="C11" s="4"/>
      <c r="D11" s="15">
        <v>3200</v>
      </c>
      <c r="E11" s="16">
        <f t="shared" si="0"/>
        <v>0</v>
      </c>
      <c r="F11" s="17" t="str">
        <f t="shared" si="1"/>
        <v>ATTENZIONE: problema inserimento valore</v>
      </c>
      <c r="G11" s="18"/>
    </row>
    <row r="12" spans="2:7" ht="17.25" thickBot="1" x14ac:dyDescent="0.3">
      <c r="B12" s="14" t="s">
        <v>109</v>
      </c>
      <c r="C12" s="4"/>
      <c r="D12" s="15">
        <v>27600</v>
      </c>
      <c r="E12" s="16">
        <f t="shared" si="0"/>
        <v>0</v>
      </c>
      <c r="F12" s="17" t="str">
        <f t="shared" si="1"/>
        <v>ATTENZIONE: problema inserimento valore</v>
      </c>
      <c r="G12" s="18"/>
    </row>
    <row r="13" spans="2:7" ht="17.25" thickBot="1" x14ac:dyDescent="0.3">
      <c r="B13" s="14" t="s">
        <v>110</v>
      </c>
      <c r="C13" s="4"/>
      <c r="D13" s="15">
        <v>3415</v>
      </c>
      <c r="E13" s="16">
        <f t="shared" si="0"/>
        <v>0</v>
      </c>
      <c r="F13" s="17" t="str">
        <f t="shared" si="1"/>
        <v>ATTENZIONE: problema inserimento valore</v>
      </c>
      <c r="G13" s="18"/>
    </row>
    <row r="14" spans="2:7" ht="17.25" thickBot="1" x14ac:dyDescent="0.3">
      <c r="B14" s="19" t="s">
        <v>202</v>
      </c>
      <c r="C14" s="4"/>
      <c r="D14" s="15">
        <v>1230</v>
      </c>
      <c r="E14" s="19">
        <f t="shared" ref="E14" si="2">C14*D14</f>
        <v>0</v>
      </c>
      <c r="F14" s="17" t="str">
        <f t="shared" si="1"/>
        <v>ATTENZIONE: problema inserimento valore</v>
      </c>
      <c r="G14" s="18"/>
    </row>
    <row r="15" spans="2:7" ht="33.75" thickBot="1" x14ac:dyDescent="0.3">
      <c r="C15" s="20"/>
      <c r="D15" s="21" t="s">
        <v>261</v>
      </c>
      <c r="E15" s="22">
        <f>TRUNC(SUM(E6:E14),2)</f>
        <v>0</v>
      </c>
      <c r="F15" s="6"/>
      <c r="G15" s="6"/>
    </row>
    <row r="16" spans="2:7" x14ac:dyDescent="0.25">
      <c r="B16" s="8"/>
      <c r="D16" s="23"/>
      <c r="E16" s="24"/>
      <c r="F16" s="20"/>
    </row>
    <row r="17" spans="2:9" ht="17.25" thickBot="1" x14ac:dyDescent="0.3">
      <c r="B17" s="25"/>
      <c r="G17" s="6"/>
    </row>
    <row r="18" spans="2:9" ht="33.75" thickBot="1" x14ac:dyDescent="0.3">
      <c r="B18" s="26" t="s">
        <v>111</v>
      </c>
      <c r="C18" s="27" t="s">
        <v>83</v>
      </c>
      <c r="D18" s="27" t="s">
        <v>84</v>
      </c>
      <c r="E18" s="27" t="s">
        <v>85</v>
      </c>
      <c r="F18" s="27" t="s">
        <v>11</v>
      </c>
      <c r="G18" s="28"/>
    </row>
    <row r="19" spans="2:9" ht="17.25" thickBot="1" x14ac:dyDescent="0.3">
      <c r="B19" s="14" t="s">
        <v>20</v>
      </c>
      <c r="C19" s="1"/>
      <c r="D19" s="29"/>
      <c r="E19" s="15">
        <v>14077492</v>
      </c>
      <c r="F19" s="19">
        <f>E19*C19</f>
        <v>0</v>
      </c>
      <c r="G19" s="17" t="str">
        <f>IF(C19="","ATTENZIONE: problema inserimento valore","")</f>
        <v>ATTENZIONE: problema inserimento valore</v>
      </c>
      <c r="H19" s="28"/>
    </row>
    <row r="20" spans="2:9" ht="17.25" thickBot="1" x14ac:dyDescent="0.3">
      <c r="B20" s="14" t="s">
        <v>21</v>
      </c>
      <c r="C20" s="1"/>
      <c r="D20" s="29"/>
      <c r="E20" s="15">
        <v>255958</v>
      </c>
      <c r="F20" s="19">
        <f t="shared" ref="F20:F22" si="3">E20*C20</f>
        <v>0</v>
      </c>
      <c r="G20" s="17" t="str">
        <f t="shared" ref="G20:G26" si="4">IF(C20="","ATTENZIONE: problema inserimento valore","")</f>
        <v>ATTENZIONE: problema inserimento valore</v>
      </c>
      <c r="H20" s="28"/>
    </row>
    <row r="21" spans="2:9" ht="17.25" thickBot="1" x14ac:dyDescent="0.3">
      <c r="B21" s="14" t="s">
        <v>140</v>
      </c>
      <c r="C21" s="1"/>
      <c r="D21" s="29"/>
      <c r="E21" s="15">
        <v>599720</v>
      </c>
      <c r="F21" s="19">
        <f t="shared" si="3"/>
        <v>0</v>
      </c>
      <c r="G21" s="17" t="str">
        <f t="shared" si="4"/>
        <v>ATTENZIONE: problema inserimento valore</v>
      </c>
      <c r="H21" s="28"/>
    </row>
    <row r="22" spans="2:9" ht="17.25" thickBot="1" x14ac:dyDescent="0.3">
      <c r="B22" s="14" t="s">
        <v>22</v>
      </c>
      <c r="C22" s="1"/>
      <c r="D22" s="29"/>
      <c r="E22" s="15">
        <v>111835</v>
      </c>
      <c r="F22" s="19">
        <f t="shared" si="3"/>
        <v>0</v>
      </c>
      <c r="G22" s="17" t="str">
        <f t="shared" si="4"/>
        <v>ATTENZIONE: problema inserimento valore</v>
      </c>
      <c r="H22" s="28"/>
    </row>
    <row r="23" spans="2:9" ht="33.75" thickBot="1" x14ac:dyDescent="0.3">
      <c r="B23" s="30" t="s">
        <v>75</v>
      </c>
      <c r="C23" s="2"/>
      <c r="D23" s="31">
        <v>0.5</v>
      </c>
      <c r="E23" s="15">
        <v>15045005</v>
      </c>
      <c r="F23" s="19">
        <f>IF(C23&lt;=D23,D23*E23,C23*E23)*AND(C23&lt;&gt;0)</f>
        <v>0</v>
      </c>
      <c r="G23" s="17" t="str">
        <f t="shared" si="4"/>
        <v>ATTENZIONE: problema inserimento valore</v>
      </c>
      <c r="H23" s="28"/>
    </row>
    <row r="24" spans="2:9" ht="33.75" thickBot="1" x14ac:dyDescent="0.3">
      <c r="B24" s="14" t="s">
        <v>23</v>
      </c>
      <c r="C24" s="1"/>
      <c r="D24" s="29"/>
      <c r="E24" s="15">
        <v>149793</v>
      </c>
      <c r="F24" s="19">
        <f t="shared" ref="F24:F25" si="5">E24*C24</f>
        <v>0</v>
      </c>
      <c r="G24" s="17" t="str">
        <f t="shared" si="4"/>
        <v>ATTENZIONE: problema inserimento valore</v>
      </c>
      <c r="H24" s="28"/>
    </row>
    <row r="25" spans="2:9" ht="33.75" thickBot="1" x14ac:dyDescent="0.3">
      <c r="B25" s="14" t="s">
        <v>24</v>
      </c>
      <c r="C25" s="1"/>
      <c r="D25" s="29"/>
      <c r="E25" s="15">
        <v>46186</v>
      </c>
      <c r="F25" s="19">
        <f t="shared" si="5"/>
        <v>0</v>
      </c>
      <c r="G25" s="17" t="str">
        <f t="shared" si="4"/>
        <v>ATTENZIONE: problema inserimento valore</v>
      </c>
      <c r="H25" s="28"/>
    </row>
    <row r="26" spans="2:9" ht="33.75" thickBot="1" x14ac:dyDescent="0.3">
      <c r="B26" s="30" t="s">
        <v>76</v>
      </c>
      <c r="C26" s="2"/>
      <c r="D26" s="31">
        <v>1.9</v>
      </c>
      <c r="E26" s="15">
        <v>195979</v>
      </c>
      <c r="F26" s="19">
        <f>IF(C26&lt;=D26,D26*E26,C26*E26)*AND(C26&lt;&gt;0)</f>
        <v>0</v>
      </c>
      <c r="G26" s="17" t="str">
        <f t="shared" si="4"/>
        <v>ATTENZIONE: problema inserimento valore</v>
      </c>
      <c r="H26" s="28"/>
    </row>
    <row r="27" spans="2:9" ht="50.25" thickBot="1" x14ac:dyDescent="0.3">
      <c r="E27" s="26" t="s">
        <v>112</v>
      </c>
      <c r="F27" s="32">
        <f>TRUNC(F19+F20+F21+F22+F24+F25,2)</f>
        <v>0</v>
      </c>
      <c r="G27" s="26" t="s">
        <v>113</v>
      </c>
      <c r="H27" s="32">
        <f>TRUNC(F23+F26,2)</f>
        <v>0</v>
      </c>
    </row>
    <row r="28" spans="2:9" x14ac:dyDescent="0.25">
      <c r="B28" s="10"/>
      <c r="F28" s="24"/>
      <c r="G28" s="33"/>
      <c r="H28" s="24"/>
      <c r="I28" s="34"/>
    </row>
    <row r="29" spans="2:9" ht="17.25" thickBot="1" x14ac:dyDescent="0.3">
      <c r="B29" s="10"/>
      <c r="G29" s="6"/>
    </row>
    <row r="30" spans="2:9" ht="16.5" customHeight="1" thickBot="1" x14ac:dyDescent="0.3">
      <c r="B30" s="35" t="s">
        <v>19</v>
      </c>
      <c r="C30" s="36" t="s">
        <v>86</v>
      </c>
      <c r="D30" s="36" t="s">
        <v>84</v>
      </c>
      <c r="E30" s="36" t="s">
        <v>85</v>
      </c>
      <c r="F30" s="36" t="s">
        <v>11</v>
      </c>
      <c r="G30" s="37"/>
      <c r="H30" s="38"/>
    </row>
    <row r="31" spans="2:9" ht="17.25" thickBot="1" x14ac:dyDescent="0.3">
      <c r="B31" s="35"/>
      <c r="C31" s="36"/>
      <c r="D31" s="36"/>
      <c r="E31" s="36"/>
      <c r="F31" s="36"/>
      <c r="G31" s="37"/>
      <c r="H31" s="38"/>
    </row>
    <row r="32" spans="2:9" ht="41.25" customHeight="1" thickBot="1" x14ac:dyDescent="0.3">
      <c r="B32" s="35"/>
      <c r="C32" s="36"/>
      <c r="D32" s="36"/>
      <c r="E32" s="36"/>
      <c r="F32" s="36"/>
      <c r="G32" s="37"/>
      <c r="H32" s="38"/>
    </row>
    <row r="33" spans="2:8" ht="33.75" thickBot="1" x14ac:dyDescent="0.3">
      <c r="B33" s="14" t="s">
        <v>25</v>
      </c>
      <c r="C33" s="1"/>
      <c r="D33" s="39"/>
      <c r="E33" s="15">
        <v>89939</v>
      </c>
      <c r="F33" s="19">
        <f>E33*C33</f>
        <v>0</v>
      </c>
      <c r="G33" s="17" t="str">
        <f t="shared" ref="G33:G53" si="6">IF(C33="","ATTENZIONE: problema inserimento valore","")</f>
        <v>ATTENZIONE: problema inserimento valore</v>
      </c>
      <c r="H33" s="38"/>
    </row>
    <row r="34" spans="2:8" ht="33.75" thickBot="1" x14ac:dyDescent="0.3">
      <c r="B34" s="14" t="s">
        <v>26</v>
      </c>
      <c r="C34" s="1"/>
      <c r="D34" s="39"/>
      <c r="E34" s="15">
        <v>83840</v>
      </c>
      <c r="F34" s="19">
        <f t="shared" ref="F34:F44" si="7">E34*C34</f>
        <v>0</v>
      </c>
      <c r="G34" s="17" t="str">
        <f t="shared" si="6"/>
        <v>ATTENZIONE: problema inserimento valore</v>
      </c>
      <c r="H34" s="38"/>
    </row>
    <row r="35" spans="2:8" ht="33.75" thickBot="1" x14ac:dyDescent="0.3">
      <c r="B35" s="14" t="s">
        <v>27</v>
      </c>
      <c r="C35" s="1"/>
      <c r="D35" s="39"/>
      <c r="E35" s="15">
        <v>207870</v>
      </c>
      <c r="F35" s="19">
        <f t="shared" si="7"/>
        <v>0</v>
      </c>
      <c r="G35" s="17" t="str">
        <f t="shared" si="6"/>
        <v>ATTENZIONE: problema inserimento valore</v>
      </c>
      <c r="H35" s="38"/>
    </row>
    <row r="36" spans="2:8" ht="33.75" thickBot="1" x14ac:dyDescent="0.3">
      <c r="B36" s="14" t="s">
        <v>28</v>
      </c>
      <c r="C36" s="1"/>
      <c r="D36" s="39"/>
      <c r="E36" s="15">
        <v>158768</v>
      </c>
      <c r="F36" s="19">
        <f t="shared" si="7"/>
        <v>0</v>
      </c>
      <c r="G36" s="17" t="str">
        <f t="shared" si="6"/>
        <v>ATTENZIONE: problema inserimento valore</v>
      </c>
      <c r="H36" s="38"/>
    </row>
    <row r="37" spans="2:8" ht="33.75" thickBot="1" x14ac:dyDescent="0.3">
      <c r="B37" s="14" t="s">
        <v>29</v>
      </c>
      <c r="C37" s="1"/>
      <c r="D37" s="39"/>
      <c r="E37" s="15">
        <v>108548</v>
      </c>
      <c r="F37" s="19">
        <f t="shared" si="7"/>
        <v>0</v>
      </c>
      <c r="G37" s="17" t="str">
        <f t="shared" si="6"/>
        <v>ATTENZIONE: problema inserimento valore</v>
      </c>
      <c r="H37" s="38"/>
    </row>
    <row r="38" spans="2:8" ht="33.75" thickBot="1" x14ac:dyDescent="0.3">
      <c r="B38" s="14" t="s">
        <v>30</v>
      </c>
      <c r="C38" s="1"/>
      <c r="D38" s="39"/>
      <c r="E38" s="15">
        <v>20576</v>
      </c>
      <c r="F38" s="19">
        <f t="shared" si="7"/>
        <v>0</v>
      </c>
      <c r="G38" s="17" t="str">
        <f t="shared" si="6"/>
        <v>ATTENZIONE: problema inserimento valore</v>
      </c>
      <c r="H38" s="38"/>
    </row>
    <row r="39" spans="2:8" ht="33.75" thickBot="1" x14ac:dyDescent="0.3">
      <c r="B39" s="14" t="s">
        <v>31</v>
      </c>
      <c r="C39" s="1"/>
      <c r="D39" s="39"/>
      <c r="E39" s="15">
        <v>23092</v>
      </c>
      <c r="F39" s="19">
        <f t="shared" si="7"/>
        <v>0</v>
      </c>
      <c r="G39" s="17" t="str">
        <f t="shared" si="6"/>
        <v>ATTENZIONE: problema inserimento valore</v>
      </c>
      <c r="H39" s="38"/>
    </row>
    <row r="40" spans="2:8" ht="33.75" thickBot="1" x14ac:dyDescent="0.3">
      <c r="B40" s="14" t="s">
        <v>32</v>
      </c>
      <c r="C40" s="1"/>
      <c r="D40" s="39"/>
      <c r="E40" s="15">
        <v>201133</v>
      </c>
      <c r="F40" s="19">
        <f t="shared" si="7"/>
        <v>0</v>
      </c>
      <c r="G40" s="17" t="str">
        <f t="shared" si="6"/>
        <v>ATTENZIONE: problema inserimento valore</v>
      </c>
      <c r="H40" s="38"/>
    </row>
    <row r="41" spans="2:8" ht="33.75" thickBot="1" x14ac:dyDescent="0.3">
      <c r="B41" s="14" t="s">
        <v>141</v>
      </c>
      <c r="C41" s="1"/>
      <c r="D41" s="39"/>
      <c r="E41" s="15">
        <v>12272</v>
      </c>
      <c r="F41" s="19">
        <f t="shared" si="7"/>
        <v>0</v>
      </c>
      <c r="G41" s="17" t="str">
        <f t="shared" si="6"/>
        <v>ATTENZIONE: problema inserimento valore</v>
      </c>
      <c r="H41" s="38"/>
    </row>
    <row r="42" spans="2:8" ht="33.75" thickBot="1" x14ac:dyDescent="0.3">
      <c r="B42" s="14" t="s">
        <v>142</v>
      </c>
      <c r="C42" s="1"/>
      <c r="D42" s="39"/>
      <c r="E42" s="15">
        <v>11181</v>
      </c>
      <c r="F42" s="19">
        <f t="shared" si="7"/>
        <v>0</v>
      </c>
      <c r="G42" s="17" t="str">
        <f t="shared" si="6"/>
        <v>ATTENZIONE: problema inserimento valore</v>
      </c>
      <c r="H42" s="38"/>
    </row>
    <row r="43" spans="2:8" ht="33.75" thickBot="1" x14ac:dyDescent="0.3">
      <c r="B43" s="14" t="s">
        <v>143</v>
      </c>
      <c r="C43" s="1"/>
      <c r="D43" s="39"/>
      <c r="E43" s="15">
        <v>20926</v>
      </c>
      <c r="F43" s="19">
        <f t="shared" si="7"/>
        <v>0</v>
      </c>
      <c r="G43" s="17" t="str">
        <f t="shared" si="6"/>
        <v>ATTENZIONE: problema inserimento valore</v>
      </c>
      <c r="H43" s="38"/>
    </row>
    <row r="44" spans="2:8" ht="33.75" thickBot="1" x14ac:dyDescent="0.3">
      <c r="B44" s="14" t="s">
        <v>144</v>
      </c>
      <c r="C44" s="1"/>
      <c r="D44" s="39"/>
      <c r="E44" s="15">
        <v>72971</v>
      </c>
      <c r="F44" s="19">
        <f t="shared" si="7"/>
        <v>0</v>
      </c>
      <c r="G44" s="17" t="str">
        <f t="shared" si="6"/>
        <v>ATTENZIONE: problema inserimento valore</v>
      </c>
      <c r="H44" s="38"/>
    </row>
    <row r="45" spans="2:8" ht="33.75" thickBot="1" x14ac:dyDescent="0.3">
      <c r="B45" s="30" t="s">
        <v>77</v>
      </c>
      <c r="C45" s="1"/>
      <c r="D45" s="31">
        <v>0.67</v>
      </c>
      <c r="E45" s="15">
        <v>1011115</v>
      </c>
      <c r="F45" s="19">
        <f>IF(C45&lt;=D45,D45*E45,C45*E45)*AND(C45&lt;&gt;0)</f>
        <v>0</v>
      </c>
      <c r="G45" s="17" t="str">
        <f t="shared" si="6"/>
        <v>ATTENZIONE: problema inserimento valore</v>
      </c>
      <c r="H45" s="38"/>
    </row>
    <row r="46" spans="2:8" ht="33.75" thickBot="1" x14ac:dyDescent="0.3">
      <c r="B46" s="14" t="s">
        <v>216</v>
      </c>
      <c r="C46" s="1"/>
      <c r="D46" s="40"/>
      <c r="E46" s="15">
        <v>22681</v>
      </c>
      <c r="F46" s="19">
        <f t="shared" ref="F46:F47" si="8">IF(C46&lt;=D46,D46*E46,C46*E46)*AND(C46&lt;&gt;0)</f>
        <v>0</v>
      </c>
      <c r="G46" s="17" t="str">
        <f t="shared" si="6"/>
        <v>ATTENZIONE: problema inserimento valore</v>
      </c>
      <c r="H46" s="38"/>
    </row>
    <row r="47" spans="2:8" ht="33.75" thickBot="1" x14ac:dyDescent="0.3">
      <c r="B47" s="14" t="s">
        <v>217</v>
      </c>
      <c r="C47" s="1"/>
      <c r="D47" s="41"/>
      <c r="E47" s="15">
        <v>28733</v>
      </c>
      <c r="F47" s="19">
        <f t="shared" si="8"/>
        <v>0</v>
      </c>
      <c r="G47" s="17" t="str">
        <f t="shared" si="6"/>
        <v>ATTENZIONE: problema inserimento valore</v>
      </c>
      <c r="H47" s="38"/>
    </row>
    <row r="48" spans="2:8" ht="33.75" thickBot="1" x14ac:dyDescent="0.3">
      <c r="B48" s="14" t="s">
        <v>145</v>
      </c>
      <c r="C48" s="1"/>
      <c r="D48" s="41"/>
      <c r="E48" s="15">
        <v>24691</v>
      </c>
      <c r="F48" s="19">
        <f t="shared" ref="F48:F52" si="9">E48*C48</f>
        <v>0</v>
      </c>
      <c r="G48" s="17" t="str">
        <f t="shared" si="6"/>
        <v>ATTENZIONE: problema inserimento valore</v>
      </c>
      <c r="H48" s="38"/>
    </row>
    <row r="49" spans="2:8" ht="33.75" thickBot="1" x14ac:dyDescent="0.3">
      <c r="B49" s="14" t="s">
        <v>146</v>
      </c>
      <c r="C49" s="1"/>
      <c r="D49" s="41"/>
      <c r="E49" s="15">
        <v>205632</v>
      </c>
      <c r="F49" s="19">
        <f t="shared" si="9"/>
        <v>0</v>
      </c>
      <c r="G49" s="17" t="str">
        <f t="shared" si="6"/>
        <v>ATTENZIONE: problema inserimento valore</v>
      </c>
      <c r="H49" s="38"/>
    </row>
    <row r="50" spans="2:8" ht="33.75" thickBot="1" x14ac:dyDescent="0.3">
      <c r="B50" s="14" t="s">
        <v>147</v>
      </c>
      <c r="C50" s="1"/>
      <c r="D50" s="41"/>
      <c r="E50" s="15">
        <v>16245</v>
      </c>
      <c r="F50" s="19">
        <f t="shared" si="9"/>
        <v>0</v>
      </c>
      <c r="G50" s="17" t="str">
        <f t="shared" si="6"/>
        <v>ATTENZIONE: problema inserimento valore</v>
      </c>
      <c r="H50" s="38"/>
    </row>
    <row r="51" spans="2:8" ht="33.75" thickBot="1" x14ac:dyDescent="0.3">
      <c r="B51" s="14" t="s">
        <v>148</v>
      </c>
      <c r="C51" s="1"/>
      <c r="D51" s="41"/>
      <c r="E51" s="15">
        <v>1117</v>
      </c>
      <c r="F51" s="19">
        <f t="shared" si="9"/>
        <v>0</v>
      </c>
      <c r="G51" s="17" t="str">
        <f t="shared" si="6"/>
        <v>ATTENZIONE: problema inserimento valore</v>
      </c>
      <c r="H51" s="38"/>
    </row>
    <row r="52" spans="2:8" ht="33.75" thickBot="1" x14ac:dyDescent="0.3">
      <c r="B52" s="14" t="s">
        <v>149</v>
      </c>
      <c r="C52" s="1"/>
      <c r="D52" s="42"/>
      <c r="E52" s="15">
        <v>108867</v>
      </c>
      <c r="F52" s="19">
        <f t="shared" si="9"/>
        <v>0</v>
      </c>
      <c r="G52" s="17" t="str">
        <f t="shared" si="6"/>
        <v>ATTENZIONE: problema inserimento valore</v>
      </c>
      <c r="H52" s="38"/>
    </row>
    <row r="53" spans="2:8" ht="17.25" thickBot="1" x14ac:dyDescent="0.3">
      <c r="B53" s="30" t="s">
        <v>215</v>
      </c>
      <c r="C53" s="1"/>
      <c r="D53" s="31">
        <v>0.81</v>
      </c>
      <c r="E53" s="15">
        <v>407965</v>
      </c>
      <c r="F53" s="19">
        <f>IF(C53&lt;=D53,D53*E53,C53*E53)*AND(C53&lt;&gt;0)</f>
        <v>0</v>
      </c>
      <c r="G53" s="17" t="str">
        <f t="shared" si="6"/>
        <v>ATTENZIONE: problema inserimento valore</v>
      </c>
      <c r="H53" s="38"/>
    </row>
    <row r="54" spans="2:8" ht="33.75" thickBot="1" x14ac:dyDescent="0.3">
      <c r="B54" s="30" t="s">
        <v>150</v>
      </c>
      <c r="C54" s="1"/>
      <c r="D54" s="31">
        <v>0.4</v>
      </c>
      <c r="E54" s="43">
        <v>18844</v>
      </c>
      <c r="F54" s="19">
        <f>IF(C54&lt;=D54,D54*E54,C54*E54)*AND(C54&lt;&gt;0)</f>
        <v>0</v>
      </c>
      <c r="G54" s="17" t="str">
        <f t="shared" ref="G54" si="10">IF(C54="","ATTENZIONE: problema inserimento valore","")</f>
        <v>ATTENZIONE: problema inserimento valore</v>
      </c>
      <c r="H54" s="38"/>
    </row>
    <row r="55" spans="2:8" ht="50.25" thickBot="1" x14ac:dyDescent="0.3">
      <c r="C55" s="24"/>
      <c r="D55" s="23"/>
      <c r="E55" s="21" t="s">
        <v>114</v>
      </c>
      <c r="F55" s="22">
        <f>TRUNC(SUM(F33:F44)+SUM(F46:F52),2)</f>
        <v>0</v>
      </c>
      <c r="G55" s="26" t="s">
        <v>115</v>
      </c>
      <c r="H55" s="32">
        <f>TRUNC(F45+F53+F54,2)</f>
        <v>0</v>
      </c>
    </row>
    <row r="56" spans="2:8" x14ac:dyDescent="0.25">
      <c r="E56" s="6"/>
      <c r="F56" s="24"/>
      <c r="G56" s="33"/>
      <c r="H56" s="24"/>
    </row>
    <row r="57" spans="2:8" ht="17.25" thickBot="1" x14ac:dyDescent="0.3">
      <c r="B57" s="25"/>
      <c r="G57" s="6"/>
    </row>
    <row r="58" spans="2:8" ht="17.25" thickBot="1" x14ac:dyDescent="0.3">
      <c r="B58" s="26" t="s">
        <v>33</v>
      </c>
      <c r="C58" s="27" t="s">
        <v>83</v>
      </c>
      <c r="D58" s="27" t="s">
        <v>85</v>
      </c>
      <c r="E58" s="27" t="s">
        <v>11</v>
      </c>
      <c r="F58" s="6"/>
      <c r="G58" s="6"/>
    </row>
    <row r="59" spans="2:8" ht="33.75" thickBot="1" x14ac:dyDescent="0.3">
      <c r="B59" s="14" t="s">
        <v>162</v>
      </c>
      <c r="C59" s="1"/>
      <c r="D59" s="15">
        <v>2855</v>
      </c>
      <c r="E59" s="19">
        <f>C59*D59</f>
        <v>0</v>
      </c>
      <c r="F59" s="17" t="str">
        <f>IF(C59="","ATTENZIONE: problema inserimento valore","")</f>
        <v>ATTENZIONE: problema inserimento valore</v>
      </c>
      <c r="G59" s="44"/>
    </row>
    <row r="60" spans="2:8" ht="33.75" thickBot="1" x14ac:dyDescent="0.3">
      <c r="B60" s="14" t="s">
        <v>163</v>
      </c>
      <c r="C60" s="1"/>
      <c r="D60" s="15">
        <v>91834</v>
      </c>
      <c r="E60" s="19">
        <f t="shared" ref="E60:E66" si="11">C60*D60</f>
        <v>0</v>
      </c>
      <c r="F60" s="17" t="str">
        <f t="shared" ref="F60:F66" si="12">IF(C60="","ATTENZIONE: problema inserimento valore","")</f>
        <v>ATTENZIONE: problema inserimento valore</v>
      </c>
      <c r="G60" s="44"/>
    </row>
    <row r="61" spans="2:8" ht="33.75" thickBot="1" x14ac:dyDescent="0.3">
      <c r="B61" s="14" t="s">
        <v>164</v>
      </c>
      <c r="C61" s="1"/>
      <c r="D61" s="15">
        <v>37813</v>
      </c>
      <c r="E61" s="19">
        <f t="shared" si="11"/>
        <v>0</v>
      </c>
      <c r="F61" s="17" t="str">
        <f t="shared" si="12"/>
        <v>ATTENZIONE: problema inserimento valore</v>
      </c>
      <c r="G61" s="44"/>
    </row>
    <row r="62" spans="2:8" ht="33.75" thickBot="1" x14ac:dyDescent="0.3">
      <c r="B62" s="14" t="s">
        <v>134</v>
      </c>
      <c r="C62" s="1"/>
      <c r="D62" s="15">
        <v>73689</v>
      </c>
      <c r="E62" s="19">
        <f t="shared" si="11"/>
        <v>0</v>
      </c>
      <c r="F62" s="17" t="str">
        <f t="shared" si="12"/>
        <v>ATTENZIONE: problema inserimento valore</v>
      </c>
      <c r="G62" s="44"/>
    </row>
    <row r="63" spans="2:8" ht="33.75" thickBot="1" x14ac:dyDescent="0.3">
      <c r="B63" s="14" t="s">
        <v>151</v>
      </c>
      <c r="C63" s="1"/>
      <c r="D63" s="15">
        <v>565</v>
      </c>
      <c r="E63" s="19">
        <f t="shared" si="11"/>
        <v>0</v>
      </c>
      <c r="F63" s="17" t="str">
        <f t="shared" si="12"/>
        <v>ATTENZIONE: problema inserimento valore</v>
      </c>
      <c r="G63" s="44"/>
    </row>
    <row r="64" spans="2:8" ht="33.75" thickBot="1" x14ac:dyDescent="0.3">
      <c r="B64" s="14" t="s">
        <v>152</v>
      </c>
      <c r="C64" s="1"/>
      <c r="D64" s="15">
        <v>17194</v>
      </c>
      <c r="E64" s="19">
        <f t="shared" si="11"/>
        <v>0</v>
      </c>
      <c r="F64" s="17" t="str">
        <f t="shared" si="12"/>
        <v>ATTENZIONE: problema inserimento valore</v>
      </c>
      <c r="G64" s="44"/>
    </row>
    <row r="65" spans="1:7" ht="33.75" thickBot="1" x14ac:dyDescent="0.3">
      <c r="B65" s="14" t="s">
        <v>153</v>
      </c>
      <c r="C65" s="1"/>
      <c r="D65" s="15">
        <v>5949</v>
      </c>
      <c r="E65" s="19">
        <f t="shared" si="11"/>
        <v>0</v>
      </c>
      <c r="F65" s="17" t="str">
        <f t="shared" si="12"/>
        <v>ATTENZIONE: problema inserimento valore</v>
      </c>
      <c r="G65" s="44"/>
    </row>
    <row r="66" spans="1:7" ht="33.75" thickBot="1" x14ac:dyDescent="0.3">
      <c r="B66" s="45" t="s">
        <v>154</v>
      </c>
      <c r="C66" s="1"/>
      <c r="D66" s="15">
        <v>36685</v>
      </c>
      <c r="E66" s="19">
        <f t="shared" si="11"/>
        <v>0</v>
      </c>
      <c r="F66" s="17" t="str">
        <f t="shared" si="12"/>
        <v>ATTENZIONE: problema inserimento valore</v>
      </c>
      <c r="G66" s="44"/>
    </row>
    <row r="67" spans="1:7" ht="33.75" thickBot="1" x14ac:dyDescent="0.3">
      <c r="B67" s="10"/>
      <c r="D67" s="21" t="s">
        <v>116</v>
      </c>
      <c r="E67" s="22">
        <f>TRUNC(SUM(E59:E66),2)</f>
        <v>0</v>
      </c>
      <c r="G67" s="6"/>
    </row>
    <row r="68" spans="1:7" x14ac:dyDescent="0.25">
      <c r="A68" s="33"/>
      <c r="B68" s="46"/>
      <c r="D68" s="23"/>
      <c r="E68" s="24"/>
    </row>
    <row r="69" spans="1:7" ht="17.25" thickBot="1" x14ac:dyDescent="0.3">
      <c r="B69" s="25"/>
      <c r="G69" s="6"/>
    </row>
    <row r="70" spans="1:7" ht="17.25" thickBot="1" x14ac:dyDescent="0.3">
      <c r="B70" s="26" t="s">
        <v>34</v>
      </c>
      <c r="C70" s="27" t="s">
        <v>83</v>
      </c>
      <c r="D70" s="27" t="s">
        <v>85</v>
      </c>
      <c r="E70" s="27" t="s">
        <v>11</v>
      </c>
      <c r="F70" s="33"/>
      <c r="G70" s="6"/>
    </row>
    <row r="71" spans="1:7" ht="17.25" thickBot="1" x14ac:dyDescent="0.3">
      <c r="B71" s="14" t="s">
        <v>35</v>
      </c>
      <c r="C71" s="1"/>
      <c r="D71" s="15">
        <v>822529</v>
      </c>
      <c r="E71" s="19">
        <f>C71*D71</f>
        <v>0</v>
      </c>
      <c r="F71" s="17" t="str">
        <f t="shared" ref="F71:F74" si="13">IF(C71="","ATTENZIONE: problema inserimento valore","")</f>
        <v>ATTENZIONE: problema inserimento valore</v>
      </c>
      <c r="G71" s="44"/>
    </row>
    <row r="72" spans="1:7" ht="17.25" thickBot="1" x14ac:dyDescent="0.3">
      <c r="B72" s="14" t="s">
        <v>36</v>
      </c>
      <c r="C72" s="1"/>
      <c r="D72" s="15">
        <v>14192</v>
      </c>
      <c r="E72" s="19">
        <f t="shared" ref="E72:E74" si="14">C72*D72</f>
        <v>0</v>
      </c>
      <c r="F72" s="17" t="str">
        <f t="shared" si="13"/>
        <v>ATTENZIONE: problema inserimento valore</v>
      </c>
      <c r="G72" s="44"/>
    </row>
    <row r="73" spans="1:7" ht="17.25" thickBot="1" x14ac:dyDescent="0.3">
      <c r="B73" s="14" t="s">
        <v>37</v>
      </c>
      <c r="C73" s="1"/>
      <c r="D73" s="15">
        <v>4345</v>
      </c>
      <c r="E73" s="19">
        <f t="shared" si="14"/>
        <v>0</v>
      </c>
      <c r="F73" s="17" t="str">
        <f t="shared" si="13"/>
        <v>ATTENZIONE: problema inserimento valore</v>
      </c>
      <c r="G73" s="44"/>
    </row>
    <row r="74" spans="1:7" ht="17.25" thickBot="1" x14ac:dyDescent="0.3">
      <c r="B74" s="14" t="s">
        <v>38</v>
      </c>
      <c r="C74" s="1"/>
      <c r="D74" s="15">
        <v>29310</v>
      </c>
      <c r="E74" s="19">
        <f t="shared" si="14"/>
        <v>0</v>
      </c>
      <c r="F74" s="17" t="str">
        <f t="shared" si="13"/>
        <v>ATTENZIONE: problema inserimento valore</v>
      </c>
      <c r="G74" s="44"/>
    </row>
    <row r="75" spans="1:7" ht="33.75" thickBot="1" x14ac:dyDescent="0.3">
      <c r="B75" s="10"/>
      <c r="D75" s="47" t="s">
        <v>117</v>
      </c>
      <c r="E75" s="22">
        <f>TRUNC(SUM(E71:E74),2)</f>
        <v>0</v>
      </c>
      <c r="F75" s="33"/>
      <c r="G75" s="6"/>
    </row>
    <row r="76" spans="1:7" x14ac:dyDescent="0.25">
      <c r="B76" s="10"/>
      <c r="D76" s="23"/>
      <c r="E76" s="24"/>
      <c r="F76" s="33"/>
      <c r="G76" s="6"/>
    </row>
    <row r="77" spans="1:7" ht="17.25" thickBot="1" x14ac:dyDescent="0.3">
      <c r="B77" s="10"/>
      <c r="G77" s="6"/>
    </row>
    <row r="78" spans="1:7" ht="17.25" thickBot="1" x14ac:dyDescent="0.3">
      <c r="B78" s="26" t="s">
        <v>39</v>
      </c>
      <c r="C78" s="27" t="s">
        <v>87</v>
      </c>
      <c r="D78" s="27" t="s">
        <v>85</v>
      </c>
      <c r="E78" s="27" t="s">
        <v>11</v>
      </c>
      <c r="F78" s="33"/>
      <c r="G78" s="6"/>
    </row>
    <row r="79" spans="1:7" ht="50.25" thickBot="1" x14ac:dyDescent="0.3">
      <c r="B79" s="45" t="s">
        <v>78</v>
      </c>
      <c r="C79" s="1"/>
      <c r="D79" s="15">
        <v>3831</v>
      </c>
      <c r="E79" s="19">
        <f>C79*D79</f>
        <v>0</v>
      </c>
      <c r="F79" s="17" t="str">
        <f t="shared" ref="F79" si="15">IF(C79="","ATTENZIONE: problema inserimento valore","")</f>
        <v>ATTENZIONE: problema inserimento valore</v>
      </c>
      <c r="G79" s="6"/>
    </row>
    <row r="80" spans="1:7" ht="55.5" customHeight="1" thickBot="1" x14ac:dyDescent="0.3">
      <c r="B80" s="48"/>
      <c r="C80" s="49"/>
      <c r="D80" s="50" t="s">
        <v>118</v>
      </c>
      <c r="E80" s="51">
        <f>TRUNC(SUM(E79:E79),2)</f>
        <v>0</v>
      </c>
      <c r="F80" s="33"/>
      <c r="G80" s="6"/>
    </row>
    <row r="81" spans="2:9" ht="39.75" customHeight="1" x14ac:dyDescent="0.25">
      <c r="B81" s="48"/>
      <c r="F81" s="49"/>
      <c r="G81" s="23"/>
      <c r="H81" s="52"/>
      <c r="I81" s="33"/>
    </row>
    <row r="82" spans="2:9" ht="17.25" thickBot="1" x14ac:dyDescent="0.3">
      <c r="B82" s="10"/>
      <c r="G82" s="6"/>
    </row>
    <row r="83" spans="2:9" ht="33.75" thickBot="1" x14ac:dyDescent="0.3">
      <c r="B83" s="26" t="s">
        <v>40</v>
      </c>
      <c r="C83" s="27" t="s">
        <v>83</v>
      </c>
      <c r="D83" s="27" t="s">
        <v>84</v>
      </c>
      <c r="E83" s="27" t="s">
        <v>88</v>
      </c>
      <c r="F83" s="27" t="s">
        <v>11</v>
      </c>
      <c r="G83" s="28"/>
    </row>
    <row r="84" spans="2:9" ht="66.75" thickBot="1" x14ac:dyDescent="0.3">
      <c r="B84" s="45" t="s">
        <v>126</v>
      </c>
      <c r="C84" s="1"/>
      <c r="D84" s="39"/>
      <c r="E84" s="15">
        <v>90078</v>
      </c>
      <c r="F84" s="19">
        <f>E84*C84</f>
        <v>0</v>
      </c>
      <c r="G84" s="17" t="str">
        <f>IF(C84="","ATTENZIONE: problema inserimento valore","")</f>
        <v>ATTENZIONE: problema inserimento valore</v>
      </c>
      <c r="H84" s="44"/>
    </row>
    <row r="85" spans="2:9" ht="66.75" thickBot="1" x14ac:dyDescent="0.3">
      <c r="B85" s="45" t="s">
        <v>130</v>
      </c>
      <c r="C85" s="1"/>
      <c r="D85" s="39"/>
      <c r="E85" s="15">
        <v>13133</v>
      </c>
      <c r="F85" s="19">
        <f t="shared" ref="F85:F91" si="16">E85*C85</f>
        <v>0</v>
      </c>
      <c r="G85" s="17" t="str">
        <f t="shared" ref="G85:G92" si="17">IF(C85="","ATTENZIONE: problema inserimento valore","")</f>
        <v>ATTENZIONE: problema inserimento valore</v>
      </c>
      <c r="H85" s="44"/>
    </row>
    <row r="86" spans="2:9" ht="66.75" thickBot="1" x14ac:dyDescent="0.3">
      <c r="B86" s="45" t="s">
        <v>127</v>
      </c>
      <c r="C86" s="1"/>
      <c r="D86" s="39"/>
      <c r="E86" s="15">
        <v>1852</v>
      </c>
      <c r="F86" s="19">
        <f t="shared" si="16"/>
        <v>0</v>
      </c>
      <c r="G86" s="17" t="str">
        <f t="shared" si="17"/>
        <v>ATTENZIONE: problema inserimento valore</v>
      </c>
      <c r="H86" s="44"/>
    </row>
    <row r="87" spans="2:9" ht="66.75" thickBot="1" x14ac:dyDescent="0.3">
      <c r="B87" s="45" t="s">
        <v>128</v>
      </c>
      <c r="C87" s="1"/>
      <c r="D87" s="39"/>
      <c r="E87" s="15">
        <v>220</v>
      </c>
      <c r="F87" s="19">
        <f t="shared" si="16"/>
        <v>0</v>
      </c>
      <c r="G87" s="17" t="str">
        <f t="shared" si="17"/>
        <v>ATTENZIONE: problema inserimento valore</v>
      </c>
      <c r="H87" s="44"/>
    </row>
    <row r="88" spans="2:9" ht="66.75" thickBot="1" x14ac:dyDescent="0.3">
      <c r="B88" s="45" t="s">
        <v>129</v>
      </c>
      <c r="C88" s="1"/>
      <c r="D88" s="39"/>
      <c r="E88" s="15">
        <v>6104</v>
      </c>
      <c r="F88" s="19">
        <f t="shared" si="16"/>
        <v>0</v>
      </c>
      <c r="G88" s="17" t="str">
        <f t="shared" si="17"/>
        <v>ATTENZIONE: problema inserimento valore</v>
      </c>
      <c r="H88" s="44"/>
    </row>
    <row r="89" spans="2:9" ht="66.75" thickBot="1" x14ac:dyDescent="0.3">
      <c r="B89" s="45" t="s">
        <v>131</v>
      </c>
      <c r="C89" s="1"/>
      <c r="D89" s="39"/>
      <c r="E89" s="15">
        <v>73</v>
      </c>
      <c r="F89" s="19">
        <f t="shared" si="16"/>
        <v>0</v>
      </c>
      <c r="G89" s="17" t="str">
        <f t="shared" si="17"/>
        <v>ATTENZIONE: problema inserimento valore</v>
      </c>
      <c r="H89" s="44"/>
    </row>
    <row r="90" spans="2:9" ht="66.75" thickBot="1" x14ac:dyDescent="0.3">
      <c r="B90" s="45" t="s">
        <v>132</v>
      </c>
      <c r="C90" s="1"/>
      <c r="D90" s="39"/>
      <c r="E90" s="15">
        <v>7474</v>
      </c>
      <c r="F90" s="19">
        <f t="shared" si="16"/>
        <v>0</v>
      </c>
      <c r="G90" s="17" t="str">
        <f t="shared" si="17"/>
        <v>ATTENZIONE: problema inserimento valore</v>
      </c>
      <c r="H90" s="44"/>
    </row>
    <row r="91" spans="2:9" ht="66.75" thickBot="1" x14ac:dyDescent="0.3">
      <c r="B91" s="45" t="s">
        <v>133</v>
      </c>
      <c r="C91" s="1"/>
      <c r="D91" s="39"/>
      <c r="E91" s="15">
        <v>695</v>
      </c>
      <c r="F91" s="19">
        <f t="shared" si="16"/>
        <v>0</v>
      </c>
      <c r="G91" s="17" t="str">
        <f t="shared" si="17"/>
        <v>ATTENZIONE: problema inserimento valore</v>
      </c>
      <c r="H91" s="44"/>
    </row>
    <row r="92" spans="2:9" ht="33.75" thickBot="1" x14ac:dyDescent="0.3">
      <c r="B92" s="30" t="s">
        <v>79</v>
      </c>
      <c r="C92" s="2"/>
      <c r="D92" s="31">
        <v>21.19</v>
      </c>
      <c r="E92" s="15">
        <v>119630</v>
      </c>
      <c r="F92" s="19">
        <f>IF(C92&lt;=D92,D92*E92,C92*E92)*AND(C92&lt;&gt;0)</f>
        <v>0</v>
      </c>
      <c r="G92" s="17" t="str">
        <f t="shared" si="17"/>
        <v>ATTENZIONE: problema inserimento valore</v>
      </c>
      <c r="H92" s="44"/>
    </row>
    <row r="93" spans="2:9" ht="64.5" customHeight="1" thickBot="1" x14ac:dyDescent="0.3">
      <c r="B93" s="10"/>
      <c r="E93" s="53" t="s">
        <v>119</v>
      </c>
      <c r="F93" s="22">
        <f>TRUNC(SUM(F84:F91),2)</f>
        <v>0</v>
      </c>
      <c r="G93" s="26" t="s">
        <v>120</v>
      </c>
      <c r="H93" s="32">
        <f>TRUNC(F92,2)</f>
        <v>0</v>
      </c>
    </row>
    <row r="94" spans="2:9" x14ac:dyDescent="0.25">
      <c r="B94" s="10"/>
      <c r="G94" s="6"/>
    </row>
    <row r="95" spans="2:9" ht="17.25" thickBot="1" x14ac:dyDescent="0.3">
      <c r="B95" s="10"/>
      <c r="G95" s="6"/>
    </row>
    <row r="96" spans="2:9" ht="33.75" thickBot="1" x14ac:dyDescent="0.3">
      <c r="B96" s="27" t="s">
        <v>180</v>
      </c>
      <c r="C96" s="27" t="s">
        <v>89</v>
      </c>
      <c r="D96" s="27" t="s">
        <v>84</v>
      </c>
      <c r="E96" s="27" t="s">
        <v>85</v>
      </c>
      <c r="F96" s="27" t="s">
        <v>11</v>
      </c>
      <c r="G96" s="17"/>
    </row>
    <row r="97" spans="1:13" ht="50.25" thickBot="1" x14ac:dyDescent="0.3">
      <c r="B97" s="14" t="s">
        <v>41</v>
      </c>
      <c r="C97" s="1"/>
      <c r="D97" s="39"/>
      <c r="E97" s="15">
        <v>14014</v>
      </c>
      <c r="F97" s="19">
        <f>E97*C97</f>
        <v>0</v>
      </c>
      <c r="G97" s="17" t="str">
        <f>IF(C97="","ATTENZIONE: problema inserimento valore","")</f>
        <v>ATTENZIONE: problema inserimento valore</v>
      </c>
      <c r="H97" s="44"/>
    </row>
    <row r="98" spans="1:13" ht="50.25" thickBot="1" x14ac:dyDescent="0.3">
      <c r="B98" s="14" t="s">
        <v>42</v>
      </c>
      <c r="C98" s="1"/>
      <c r="D98" s="39"/>
      <c r="E98" s="15">
        <v>1053</v>
      </c>
      <c r="F98" s="19">
        <f t="shared" ref="F98:F101" si="18">E98*C98</f>
        <v>0</v>
      </c>
      <c r="G98" s="17" t="str">
        <f t="shared" ref="G98:G102" si="19">IF(C98="","ATTENZIONE: problema inserimento valore","")</f>
        <v>ATTENZIONE: problema inserimento valore</v>
      </c>
      <c r="H98" s="44"/>
    </row>
    <row r="99" spans="1:13" ht="50.25" thickBot="1" x14ac:dyDescent="0.3">
      <c r="B99" s="14" t="s">
        <v>43</v>
      </c>
      <c r="C99" s="1"/>
      <c r="D99" s="39"/>
      <c r="E99" s="15">
        <v>804</v>
      </c>
      <c r="F99" s="19">
        <f t="shared" si="18"/>
        <v>0</v>
      </c>
      <c r="G99" s="17" t="str">
        <f t="shared" si="19"/>
        <v>ATTENZIONE: problema inserimento valore</v>
      </c>
      <c r="H99" s="44"/>
    </row>
    <row r="100" spans="1:13" ht="50.25" thickBot="1" x14ac:dyDescent="0.3">
      <c r="B100" s="14" t="s">
        <v>44</v>
      </c>
      <c r="C100" s="1"/>
      <c r="D100" s="39"/>
      <c r="E100" s="15">
        <v>212</v>
      </c>
      <c r="F100" s="19">
        <f t="shared" si="18"/>
        <v>0</v>
      </c>
      <c r="G100" s="17" t="str">
        <f t="shared" si="19"/>
        <v>ATTENZIONE: problema inserimento valore</v>
      </c>
      <c r="H100" s="44"/>
    </row>
    <row r="101" spans="1:13" ht="33.75" thickBot="1" x14ac:dyDescent="0.3">
      <c r="B101" s="45" t="s">
        <v>45</v>
      </c>
      <c r="C101" s="1"/>
      <c r="D101" s="39"/>
      <c r="E101" s="15">
        <v>3110</v>
      </c>
      <c r="F101" s="19">
        <f t="shared" si="18"/>
        <v>0</v>
      </c>
      <c r="G101" s="17" t="str">
        <f t="shared" si="19"/>
        <v>ATTENZIONE: problema inserimento valore</v>
      </c>
      <c r="H101" s="44"/>
    </row>
    <row r="102" spans="1:13" ht="33.75" thickBot="1" x14ac:dyDescent="0.3">
      <c r="B102" s="30" t="s">
        <v>80</v>
      </c>
      <c r="C102" s="2"/>
      <c r="D102" s="31">
        <v>15.14</v>
      </c>
      <c r="E102" s="15">
        <v>19193</v>
      </c>
      <c r="F102" s="19">
        <f>IF(C102&lt;=D102,D102*E102,C102*E102)*AND(C102&lt;&gt;0)</f>
        <v>0</v>
      </c>
      <c r="G102" s="17" t="str">
        <f t="shared" si="19"/>
        <v>ATTENZIONE: problema inserimento valore</v>
      </c>
      <c r="H102" s="44"/>
    </row>
    <row r="103" spans="1:13" s="33" customFormat="1" ht="66.75" thickBot="1" x14ac:dyDescent="0.3">
      <c r="B103" s="54"/>
      <c r="C103" s="55"/>
      <c r="D103" s="55"/>
      <c r="E103" s="21" t="s">
        <v>196</v>
      </c>
      <c r="F103" s="22">
        <f>TRUNC(SUM(F97:F101),2)</f>
        <v>0</v>
      </c>
      <c r="G103" s="26" t="s">
        <v>197</v>
      </c>
      <c r="H103" s="32">
        <f>TRUNC(F102,2)</f>
        <v>0</v>
      </c>
    </row>
    <row r="104" spans="1:13" s="33" customFormat="1" x14ac:dyDescent="0.25">
      <c r="C104" s="55"/>
      <c r="D104" s="55"/>
      <c r="E104" s="56"/>
      <c r="F104" s="24"/>
      <c r="G104" s="57"/>
      <c r="H104" s="24"/>
      <c r="I104" s="58"/>
    </row>
    <row r="105" spans="1:13" ht="17.25" thickBot="1" x14ac:dyDescent="0.3">
      <c r="B105" s="48"/>
      <c r="C105" s="55"/>
      <c r="D105" s="55"/>
      <c r="E105" s="59"/>
      <c r="F105" s="59"/>
      <c r="G105" s="59"/>
      <c r="H105" s="59"/>
      <c r="I105" s="56"/>
      <c r="J105" s="60"/>
      <c r="K105" s="57"/>
      <c r="L105" s="61"/>
      <c r="M105" s="62"/>
    </row>
    <row r="106" spans="1:13" ht="33.75" thickBot="1" x14ac:dyDescent="0.3">
      <c r="B106" s="26" t="s">
        <v>181</v>
      </c>
      <c r="C106" s="27" t="s">
        <v>83</v>
      </c>
      <c r="D106" s="27" t="s">
        <v>84</v>
      </c>
      <c r="E106" s="27" t="s">
        <v>85</v>
      </c>
      <c r="F106" s="27" t="s">
        <v>11</v>
      </c>
      <c r="G106" s="28"/>
    </row>
    <row r="107" spans="1:13" s="33" customFormat="1" ht="33.75" thickBot="1" x14ac:dyDescent="0.3">
      <c r="A107" s="6"/>
      <c r="B107" s="63" t="s">
        <v>165</v>
      </c>
      <c r="C107" s="1"/>
      <c r="D107" s="64"/>
      <c r="E107" s="15">
        <v>319</v>
      </c>
      <c r="F107" s="19">
        <f>E107*C107</f>
        <v>0</v>
      </c>
      <c r="G107" s="17" t="str">
        <f t="shared" ref="G107:G129" si="20">IF(C107="","ATTENZIONE: problema inserimento valore","")</f>
        <v>ATTENZIONE: problema inserimento valore</v>
      </c>
      <c r="H107" s="65"/>
    </row>
    <row r="108" spans="1:13" s="33" customFormat="1" ht="33.75" thickBot="1" x14ac:dyDescent="0.3">
      <c r="A108" s="6"/>
      <c r="B108" s="63" t="s">
        <v>166</v>
      </c>
      <c r="C108" s="1"/>
      <c r="D108" s="64"/>
      <c r="E108" s="15">
        <v>5552</v>
      </c>
      <c r="F108" s="19">
        <f t="shared" ref="F108:F112" si="21">E108*C108</f>
        <v>0</v>
      </c>
      <c r="G108" s="17" t="str">
        <f t="shared" si="20"/>
        <v>ATTENZIONE: problema inserimento valore</v>
      </c>
      <c r="H108" s="65"/>
    </row>
    <row r="109" spans="1:13" s="33" customFormat="1" ht="33.75" thickBot="1" x14ac:dyDescent="0.3">
      <c r="A109" s="6"/>
      <c r="B109" s="63" t="s">
        <v>167</v>
      </c>
      <c r="C109" s="1"/>
      <c r="D109" s="64"/>
      <c r="E109" s="15">
        <v>1180</v>
      </c>
      <c r="F109" s="19">
        <f t="shared" si="21"/>
        <v>0</v>
      </c>
      <c r="G109" s="17" t="str">
        <f t="shared" si="20"/>
        <v>ATTENZIONE: problema inserimento valore</v>
      </c>
      <c r="H109" s="65"/>
    </row>
    <row r="110" spans="1:13" s="33" customFormat="1" ht="33.75" thickBot="1" x14ac:dyDescent="0.3">
      <c r="A110" s="6"/>
      <c r="B110" s="63" t="s">
        <v>159</v>
      </c>
      <c r="C110" s="1"/>
      <c r="D110" s="64"/>
      <c r="E110" s="15">
        <v>479</v>
      </c>
      <c r="F110" s="19">
        <f t="shared" si="21"/>
        <v>0</v>
      </c>
      <c r="G110" s="17" t="str">
        <f t="shared" si="20"/>
        <v>ATTENZIONE: problema inserimento valore</v>
      </c>
      <c r="H110" s="65"/>
    </row>
    <row r="111" spans="1:13" s="33" customFormat="1" ht="50.25" thickBot="1" x14ac:dyDescent="0.3">
      <c r="A111" s="6"/>
      <c r="B111" s="63" t="s">
        <v>160</v>
      </c>
      <c r="C111" s="1"/>
      <c r="D111" s="64"/>
      <c r="E111" s="15">
        <v>638</v>
      </c>
      <c r="F111" s="19">
        <f t="shared" si="21"/>
        <v>0</v>
      </c>
      <c r="G111" s="17" t="str">
        <f t="shared" si="20"/>
        <v>ATTENZIONE: problema inserimento valore</v>
      </c>
      <c r="H111" s="65"/>
    </row>
    <row r="112" spans="1:13" s="33" customFormat="1" ht="50.25" thickBot="1" x14ac:dyDescent="0.3">
      <c r="A112" s="6"/>
      <c r="B112" s="63" t="s">
        <v>161</v>
      </c>
      <c r="C112" s="1"/>
      <c r="D112" s="64"/>
      <c r="E112" s="15">
        <v>1758</v>
      </c>
      <c r="F112" s="19">
        <f t="shared" si="21"/>
        <v>0</v>
      </c>
      <c r="G112" s="17" t="str">
        <f t="shared" si="20"/>
        <v>ATTENZIONE: problema inserimento valore</v>
      </c>
      <c r="H112" s="65"/>
    </row>
    <row r="113" spans="1:8" s="33" customFormat="1" ht="33.75" thickBot="1" x14ac:dyDescent="0.3">
      <c r="A113" s="6"/>
      <c r="B113" s="30" t="s">
        <v>81</v>
      </c>
      <c r="C113" s="2"/>
      <c r="D113" s="66">
        <v>15.14</v>
      </c>
      <c r="E113" s="15">
        <v>9926</v>
      </c>
      <c r="F113" s="19">
        <f>IF(C113&lt;=D113,D113*E113,C113*E113)*AND(C113&lt;&gt;0)</f>
        <v>0</v>
      </c>
      <c r="G113" s="17" t="str">
        <f t="shared" si="20"/>
        <v>ATTENZIONE: problema inserimento valore</v>
      </c>
      <c r="H113" s="65"/>
    </row>
    <row r="114" spans="1:8" s="33" customFormat="1" ht="33.75" thickBot="1" x14ac:dyDescent="0.3">
      <c r="A114" s="6"/>
      <c r="B114" s="67" t="s">
        <v>229</v>
      </c>
      <c r="C114" s="1"/>
      <c r="D114" s="64"/>
      <c r="E114" s="15">
        <v>2393</v>
      </c>
      <c r="F114" s="19">
        <f t="shared" ref="F114:F117" si="22">E114*C114</f>
        <v>0</v>
      </c>
      <c r="G114" s="17" t="str">
        <f t="shared" si="20"/>
        <v>ATTENZIONE: problema inserimento valore</v>
      </c>
      <c r="H114" s="65"/>
    </row>
    <row r="115" spans="1:8" s="33" customFormat="1" ht="33.75" thickBot="1" x14ac:dyDescent="0.3">
      <c r="A115" s="6"/>
      <c r="B115" s="67" t="s">
        <v>230</v>
      </c>
      <c r="C115" s="1"/>
      <c r="D115" s="64"/>
      <c r="E115" s="15">
        <v>4785</v>
      </c>
      <c r="F115" s="19">
        <f t="shared" si="22"/>
        <v>0</v>
      </c>
      <c r="G115" s="17" t="str">
        <f t="shared" si="20"/>
        <v>ATTENZIONE: problema inserimento valore</v>
      </c>
      <c r="H115" s="65"/>
    </row>
    <row r="116" spans="1:8" s="33" customFormat="1" ht="33.75" thickBot="1" x14ac:dyDescent="0.3">
      <c r="A116" s="6"/>
      <c r="B116" s="67" t="s">
        <v>231</v>
      </c>
      <c r="C116" s="1"/>
      <c r="D116" s="64"/>
      <c r="E116" s="15">
        <v>1595</v>
      </c>
      <c r="F116" s="19">
        <f t="shared" si="22"/>
        <v>0</v>
      </c>
      <c r="G116" s="17" t="str">
        <f t="shared" si="20"/>
        <v>ATTENZIONE: problema inserimento valore</v>
      </c>
      <c r="H116" s="65"/>
    </row>
    <row r="117" spans="1:8" s="33" customFormat="1" ht="66.75" thickBot="1" x14ac:dyDescent="0.3">
      <c r="A117" s="6"/>
      <c r="B117" s="68" t="s">
        <v>155</v>
      </c>
      <c r="C117" s="1"/>
      <c r="D117" s="64"/>
      <c r="E117" s="15">
        <v>4386</v>
      </c>
      <c r="F117" s="19">
        <f t="shared" si="22"/>
        <v>0</v>
      </c>
      <c r="G117" s="17" t="str">
        <f t="shared" si="20"/>
        <v>ATTENZIONE: problema inserimento valore</v>
      </c>
      <c r="H117" s="65"/>
    </row>
    <row r="118" spans="1:8" s="33" customFormat="1" ht="33.75" thickBot="1" x14ac:dyDescent="0.3">
      <c r="A118" s="6"/>
      <c r="B118" s="68" t="s">
        <v>237</v>
      </c>
      <c r="C118" s="1"/>
      <c r="D118" s="69"/>
      <c r="E118" s="15">
        <v>479</v>
      </c>
      <c r="F118" s="19">
        <f t="shared" ref="F118" si="23">E118*C118</f>
        <v>0</v>
      </c>
      <c r="G118" s="17" t="str">
        <f t="shared" si="20"/>
        <v>ATTENZIONE: problema inserimento valore</v>
      </c>
      <c r="H118" s="65"/>
    </row>
    <row r="119" spans="1:8" s="33" customFormat="1" ht="50.25" thickBot="1" x14ac:dyDescent="0.3">
      <c r="A119" s="6"/>
      <c r="B119" s="30" t="s">
        <v>176</v>
      </c>
      <c r="C119" s="2"/>
      <c r="D119" s="66">
        <v>5</v>
      </c>
      <c r="E119" s="15">
        <v>13637</v>
      </c>
      <c r="F119" s="19">
        <f>IF(C119&lt;=D119,D119*E119,C119*E119)*AND(C119&lt;&gt;0)</f>
        <v>0</v>
      </c>
      <c r="G119" s="17" t="str">
        <f t="shared" si="20"/>
        <v>ATTENZIONE: problema inserimento valore</v>
      </c>
      <c r="H119" s="65"/>
    </row>
    <row r="120" spans="1:8" ht="33.75" thickBot="1" x14ac:dyDescent="0.3">
      <c r="B120" s="14" t="s">
        <v>46</v>
      </c>
      <c r="C120" s="1"/>
      <c r="D120" s="70"/>
      <c r="E120" s="15">
        <v>2456</v>
      </c>
      <c r="F120" s="19">
        <f t="shared" ref="F120:F128" si="24">E120*C120</f>
        <v>0</v>
      </c>
      <c r="G120" s="17" t="str">
        <f t="shared" si="20"/>
        <v>ATTENZIONE: problema inserimento valore</v>
      </c>
      <c r="H120" s="65"/>
    </row>
    <row r="121" spans="1:8" ht="33.75" thickBot="1" x14ac:dyDescent="0.3">
      <c r="B121" s="14" t="s">
        <v>47</v>
      </c>
      <c r="C121" s="1"/>
      <c r="D121" s="70"/>
      <c r="E121" s="15">
        <v>46096</v>
      </c>
      <c r="F121" s="19">
        <f t="shared" si="24"/>
        <v>0</v>
      </c>
      <c r="G121" s="17" t="str">
        <f t="shared" si="20"/>
        <v>ATTENZIONE: problema inserimento valore</v>
      </c>
      <c r="H121" s="65"/>
    </row>
    <row r="122" spans="1:8" ht="33.75" thickBot="1" x14ac:dyDescent="0.3">
      <c r="B122" s="14" t="s">
        <v>48</v>
      </c>
      <c r="C122" s="1"/>
      <c r="D122" s="70"/>
      <c r="E122" s="15">
        <v>24694</v>
      </c>
      <c r="F122" s="19">
        <f t="shared" si="24"/>
        <v>0</v>
      </c>
      <c r="G122" s="17" t="str">
        <f t="shared" si="20"/>
        <v>ATTENZIONE: problema inserimento valore</v>
      </c>
      <c r="H122" s="65"/>
    </row>
    <row r="123" spans="1:8" ht="33.75" thickBot="1" x14ac:dyDescent="0.3">
      <c r="B123" s="14" t="s">
        <v>49</v>
      </c>
      <c r="C123" s="1"/>
      <c r="D123" s="70"/>
      <c r="E123" s="15">
        <v>2456</v>
      </c>
      <c r="F123" s="19">
        <f t="shared" si="24"/>
        <v>0</v>
      </c>
      <c r="G123" s="17" t="str">
        <f t="shared" si="20"/>
        <v>ATTENZIONE: problema inserimento valore</v>
      </c>
      <c r="H123" s="65"/>
    </row>
    <row r="124" spans="1:8" ht="33.75" thickBot="1" x14ac:dyDescent="0.3">
      <c r="B124" s="14" t="s">
        <v>50</v>
      </c>
      <c r="C124" s="1"/>
      <c r="D124" s="70"/>
      <c r="E124" s="15">
        <v>49110</v>
      </c>
      <c r="F124" s="19">
        <f t="shared" si="24"/>
        <v>0</v>
      </c>
      <c r="G124" s="17" t="str">
        <f t="shared" si="20"/>
        <v>ATTENZIONE: problema inserimento valore</v>
      </c>
      <c r="H124" s="65"/>
    </row>
    <row r="125" spans="1:8" ht="33.75" thickBot="1" x14ac:dyDescent="0.3">
      <c r="B125" s="14" t="s">
        <v>51</v>
      </c>
      <c r="C125" s="1"/>
      <c r="D125" s="70"/>
      <c r="E125" s="15">
        <v>18422</v>
      </c>
      <c r="F125" s="19">
        <f t="shared" si="24"/>
        <v>0</v>
      </c>
      <c r="G125" s="17" t="str">
        <f t="shared" si="20"/>
        <v>ATTENZIONE: problema inserimento valore</v>
      </c>
      <c r="H125" s="65"/>
    </row>
    <row r="126" spans="1:8" ht="33.75" thickBot="1" x14ac:dyDescent="0.3">
      <c r="B126" s="14" t="s">
        <v>156</v>
      </c>
      <c r="C126" s="1"/>
      <c r="D126" s="70"/>
      <c r="E126" s="15">
        <v>11790</v>
      </c>
      <c r="F126" s="19">
        <f t="shared" si="24"/>
        <v>0</v>
      </c>
      <c r="G126" s="17" t="str">
        <f t="shared" si="20"/>
        <v>ATTENZIONE: problema inserimento valore</v>
      </c>
      <c r="H126" s="65"/>
    </row>
    <row r="127" spans="1:8" ht="33.75" thickBot="1" x14ac:dyDescent="0.3">
      <c r="B127" s="14" t="s">
        <v>157</v>
      </c>
      <c r="C127" s="1"/>
      <c r="D127" s="70"/>
      <c r="E127" s="15">
        <v>29476</v>
      </c>
      <c r="F127" s="19">
        <f t="shared" si="24"/>
        <v>0</v>
      </c>
      <c r="G127" s="17" t="str">
        <f t="shared" si="20"/>
        <v>ATTENZIONE: problema inserimento valore</v>
      </c>
      <c r="H127" s="65"/>
    </row>
    <row r="128" spans="1:8" s="33" customFormat="1" ht="33.75" thickBot="1" x14ac:dyDescent="0.3">
      <c r="A128" s="6"/>
      <c r="B128" s="14" t="s">
        <v>158</v>
      </c>
      <c r="C128" s="1"/>
      <c r="D128" s="70"/>
      <c r="E128" s="15">
        <v>32903</v>
      </c>
      <c r="F128" s="19">
        <f t="shared" si="24"/>
        <v>0</v>
      </c>
      <c r="G128" s="17" t="str">
        <f t="shared" si="20"/>
        <v>ATTENZIONE: problema inserimento valore</v>
      </c>
      <c r="H128" s="65"/>
    </row>
    <row r="129" spans="1:8" s="33" customFormat="1" ht="33.75" thickBot="1" x14ac:dyDescent="0.3">
      <c r="A129" s="6"/>
      <c r="B129" s="30" t="s">
        <v>82</v>
      </c>
      <c r="C129" s="2"/>
      <c r="D129" s="66">
        <v>15.14</v>
      </c>
      <c r="E129" s="15">
        <v>217403</v>
      </c>
      <c r="F129" s="19">
        <f>IF(C129&lt;=D129,D129*E129,C129*E129)*AND(C129&lt;&gt;0)</f>
        <v>0</v>
      </c>
      <c r="G129" s="17" t="str">
        <f t="shared" si="20"/>
        <v>ATTENZIONE: problema inserimento valore</v>
      </c>
      <c r="H129" s="65"/>
    </row>
    <row r="130" spans="1:8" ht="66.75" thickBot="1" x14ac:dyDescent="0.3">
      <c r="C130" s="6"/>
      <c r="D130" s="6"/>
      <c r="E130" s="21" t="s">
        <v>198</v>
      </c>
      <c r="F130" s="22">
        <f>TRUNC(SUM(F107:F112)+SUM(F114:F118)+SUM(F120:F128),2)</f>
        <v>0</v>
      </c>
      <c r="G130" s="26" t="s">
        <v>199</v>
      </c>
      <c r="H130" s="32">
        <f>TRUNC(F113+F119+F129,2)</f>
        <v>0</v>
      </c>
    </row>
    <row r="131" spans="1:8" x14ac:dyDescent="0.25">
      <c r="C131" s="6"/>
      <c r="D131" s="6"/>
      <c r="E131" s="23"/>
      <c r="F131" s="24"/>
      <c r="G131" s="23"/>
      <c r="H131" s="24"/>
    </row>
    <row r="132" spans="1:8" ht="17.25" thickBot="1" x14ac:dyDescent="0.3">
      <c r="B132" s="10"/>
      <c r="G132" s="6"/>
    </row>
    <row r="133" spans="1:8" ht="17.25" thickBot="1" x14ac:dyDescent="0.3">
      <c r="B133" s="26" t="s">
        <v>182</v>
      </c>
      <c r="C133" s="27" t="s">
        <v>83</v>
      </c>
      <c r="D133" s="27" t="s">
        <v>85</v>
      </c>
      <c r="E133" s="27" t="s">
        <v>11</v>
      </c>
      <c r="F133" s="24"/>
      <c r="G133" s="6"/>
    </row>
    <row r="134" spans="1:8" ht="33.75" thickBot="1" x14ac:dyDescent="0.3">
      <c r="B134" s="45" t="s">
        <v>241</v>
      </c>
      <c r="C134" s="1"/>
      <c r="D134" s="15">
        <v>4109</v>
      </c>
      <c r="E134" s="19">
        <f>D134*C134</f>
        <v>0</v>
      </c>
      <c r="F134" s="17" t="str">
        <f>IF(C134="","ATTENZIONE: problema inserimento valore","")</f>
        <v>ATTENZIONE: problema inserimento valore</v>
      </c>
      <c r="G134" s="44"/>
    </row>
    <row r="135" spans="1:8" ht="33.75" thickBot="1" x14ac:dyDescent="0.3">
      <c r="B135" s="45" t="s">
        <v>242</v>
      </c>
      <c r="C135" s="1"/>
      <c r="D135" s="15">
        <v>1120</v>
      </c>
      <c r="E135" s="19">
        <f t="shared" ref="E135:E138" si="25">D135*C135</f>
        <v>0</v>
      </c>
      <c r="F135" s="17" t="str">
        <f t="shared" ref="F135:F138" si="26">IF(C135="","ATTENZIONE: problema inserimento valore","")</f>
        <v>ATTENZIONE: problema inserimento valore</v>
      </c>
      <c r="G135" s="44"/>
    </row>
    <row r="136" spans="1:8" ht="33.75" thickBot="1" x14ac:dyDescent="0.3">
      <c r="B136" s="45" t="s">
        <v>243</v>
      </c>
      <c r="C136" s="1"/>
      <c r="D136" s="15">
        <v>137</v>
      </c>
      <c r="E136" s="19">
        <f t="shared" si="25"/>
        <v>0</v>
      </c>
      <c r="F136" s="17" t="str">
        <f t="shared" si="26"/>
        <v>ATTENZIONE: problema inserimento valore</v>
      </c>
      <c r="G136" s="44"/>
    </row>
    <row r="137" spans="1:8" ht="33.75" thickBot="1" x14ac:dyDescent="0.3">
      <c r="B137" s="45" t="s">
        <v>244</v>
      </c>
      <c r="C137" s="1"/>
      <c r="D137" s="15">
        <v>46</v>
      </c>
      <c r="E137" s="19">
        <f t="shared" si="25"/>
        <v>0</v>
      </c>
      <c r="F137" s="17" t="str">
        <f t="shared" si="26"/>
        <v>ATTENZIONE: problema inserimento valore</v>
      </c>
      <c r="G137" s="44"/>
    </row>
    <row r="138" spans="1:8" ht="33.75" thickBot="1" x14ac:dyDescent="0.3">
      <c r="B138" s="45" t="s">
        <v>245</v>
      </c>
      <c r="C138" s="1"/>
      <c r="D138" s="15">
        <v>281</v>
      </c>
      <c r="E138" s="19">
        <f t="shared" si="25"/>
        <v>0</v>
      </c>
      <c r="F138" s="17" t="str">
        <f t="shared" si="26"/>
        <v>ATTENZIONE: problema inserimento valore</v>
      </c>
      <c r="G138" s="44"/>
    </row>
    <row r="139" spans="1:8" ht="76.5" customHeight="1" thickBot="1" x14ac:dyDescent="0.3">
      <c r="B139" s="48"/>
      <c r="C139" s="49"/>
      <c r="D139" s="21" t="s">
        <v>200</v>
      </c>
      <c r="E139" s="22">
        <f>TRUNC(SUM(E134:E138),2)</f>
        <v>0</v>
      </c>
      <c r="F139" s="24"/>
      <c r="G139" s="6"/>
    </row>
    <row r="140" spans="1:8" x14ac:dyDescent="0.25">
      <c r="B140" s="48"/>
      <c r="C140" s="49"/>
      <c r="D140" s="23"/>
      <c r="E140" s="24"/>
      <c r="F140" s="24"/>
      <c r="G140" s="6"/>
    </row>
    <row r="141" spans="1:8" ht="17.25" thickBot="1" x14ac:dyDescent="0.3">
      <c r="B141" s="10"/>
      <c r="G141" s="6"/>
    </row>
    <row r="142" spans="1:8" ht="17.25" thickBot="1" x14ac:dyDescent="0.3">
      <c r="B142" s="26" t="s">
        <v>183</v>
      </c>
      <c r="C142" s="27" t="s">
        <v>83</v>
      </c>
      <c r="D142" s="27" t="s">
        <v>85</v>
      </c>
      <c r="E142" s="27" t="s">
        <v>11</v>
      </c>
      <c r="F142" s="33"/>
      <c r="G142" s="6"/>
    </row>
    <row r="143" spans="1:8" ht="33.75" thickBot="1" x14ac:dyDescent="0.3">
      <c r="B143" s="14" t="s">
        <v>246</v>
      </c>
      <c r="C143" s="1"/>
      <c r="D143" s="15">
        <v>797</v>
      </c>
      <c r="E143" s="19">
        <f>D143*C143</f>
        <v>0</v>
      </c>
      <c r="F143" s="17" t="str">
        <f t="shared" ref="F143:F147" si="27">IF(C143="","ATTENZIONE: problema inserimento valore","")</f>
        <v>ATTENZIONE: problema inserimento valore</v>
      </c>
    </row>
    <row r="144" spans="1:8" ht="33.75" thickBot="1" x14ac:dyDescent="0.3">
      <c r="B144" s="14" t="s">
        <v>247</v>
      </c>
      <c r="C144" s="1"/>
      <c r="D144" s="15">
        <v>319</v>
      </c>
      <c r="E144" s="19">
        <f t="shared" ref="E144:E147" si="28">D144*C144</f>
        <v>0</v>
      </c>
      <c r="F144" s="17" t="str">
        <f t="shared" si="27"/>
        <v>ATTENZIONE: problema inserimento valore</v>
      </c>
    </row>
    <row r="145" spans="2:9" ht="33.75" thickBot="1" x14ac:dyDescent="0.3">
      <c r="B145" s="14" t="s">
        <v>248</v>
      </c>
      <c r="C145" s="1"/>
      <c r="D145" s="15">
        <v>79</v>
      </c>
      <c r="E145" s="19">
        <f t="shared" si="28"/>
        <v>0</v>
      </c>
      <c r="F145" s="17" t="str">
        <f t="shared" si="27"/>
        <v>ATTENZIONE: problema inserimento valore</v>
      </c>
    </row>
    <row r="146" spans="2:9" ht="33.75" thickBot="1" x14ac:dyDescent="0.3">
      <c r="B146" s="14" t="s">
        <v>249</v>
      </c>
      <c r="C146" s="1"/>
      <c r="D146" s="15">
        <v>159</v>
      </c>
      <c r="E146" s="19">
        <f t="shared" si="28"/>
        <v>0</v>
      </c>
      <c r="F146" s="17" t="str">
        <f t="shared" si="27"/>
        <v>ATTENZIONE: problema inserimento valore</v>
      </c>
    </row>
    <row r="147" spans="2:9" ht="33.75" thickBot="1" x14ac:dyDescent="0.3">
      <c r="B147" s="14" t="s">
        <v>250</v>
      </c>
      <c r="C147" s="1"/>
      <c r="D147" s="15">
        <v>119</v>
      </c>
      <c r="E147" s="19">
        <f t="shared" si="28"/>
        <v>0</v>
      </c>
      <c r="F147" s="17" t="str">
        <f t="shared" si="27"/>
        <v>ATTENZIONE: problema inserimento valore</v>
      </c>
    </row>
    <row r="148" spans="2:9" ht="33.75" thickBot="1" x14ac:dyDescent="0.3">
      <c r="B148" s="10"/>
      <c r="D148" s="21" t="s">
        <v>201</v>
      </c>
      <c r="E148" s="22">
        <f>TRUNC(SUM(E143:E147),2)</f>
        <v>0</v>
      </c>
      <c r="F148" s="33"/>
      <c r="G148" s="6"/>
    </row>
    <row r="149" spans="2:9" x14ac:dyDescent="0.25">
      <c r="B149" s="10"/>
      <c r="D149" s="23"/>
      <c r="E149" s="24"/>
      <c r="F149" s="33"/>
      <c r="G149" s="6"/>
    </row>
    <row r="150" spans="2:9" ht="17.25" thickBot="1" x14ac:dyDescent="0.3">
      <c r="B150" s="10"/>
      <c r="C150" s="6"/>
      <c r="D150" s="6"/>
      <c r="E150" s="6"/>
      <c r="G150" s="23"/>
      <c r="H150" s="24"/>
      <c r="I150" s="33"/>
    </row>
    <row r="151" spans="2:9" ht="17.25" thickBot="1" x14ac:dyDescent="0.3">
      <c r="B151" s="26" t="s">
        <v>218</v>
      </c>
      <c r="C151" s="27" t="s">
        <v>83</v>
      </c>
      <c r="D151" s="27" t="s">
        <v>85</v>
      </c>
      <c r="E151" s="27" t="s">
        <v>11</v>
      </c>
      <c r="F151" s="33"/>
      <c r="G151" s="6"/>
    </row>
    <row r="152" spans="2:9" ht="33.75" thickBot="1" x14ac:dyDescent="0.3">
      <c r="B152" s="14" t="s">
        <v>251</v>
      </c>
      <c r="C152" s="1"/>
      <c r="D152" s="15">
        <v>319</v>
      </c>
      <c r="E152" s="19">
        <f>D152*C152</f>
        <v>0</v>
      </c>
      <c r="F152" s="17" t="str">
        <f t="shared" ref="F152:F160" si="29">IF(C152="","ATTENZIONE: problema inserimento valore","")</f>
        <v>ATTENZIONE: problema inserimento valore</v>
      </c>
    </row>
    <row r="153" spans="2:9" ht="33.75" thickBot="1" x14ac:dyDescent="0.3">
      <c r="B153" s="14" t="s">
        <v>252</v>
      </c>
      <c r="C153" s="1"/>
      <c r="D153" s="15">
        <v>128</v>
      </c>
      <c r="E153" s="19">
        <f>D153*C153</f>
        <v>0</v>
      </c>
      <c r="F153" s="17" t="str">
        <f t="shared" si="29"/>
        <v>ATTENZIONE: problema inserimento valore</v>
      </c>
    </row>
    <row r="154" spans="2:9" ht="33.75" thickBot="1" x14ac:dyDescent="0.3">
      <c r="B154" s="14" t="s">
        <v>253</v>
      </c>
      <c r="C154" s="1"/>
      <c r="D154" s="15">
        <v>24</v>
      </c>
      <c r="E154" s="19">
        <f>D154*C154</f>
        <v>0</v>
      </c>
      <c r="F154" s="17" t="str">
        <f t="shared" si="29"/>
        <v>ATTENZIONE: problema inserimento valore</v>
      </c>
    </row>
    <row r="155" spans="2:9" ht="33.75" thickBot="1" x14ac:dyDescent="0.3">
      <c r="B155" s="14" t="s">
        <v>254</v>
      </c>
      <c r="C155" s="1"/>
      <c r="D155" s="15">
        <v>48</v>
      </c>
      <c r="E155" s="19">
        <f>D155*C155</f>
        <v>0</v>
      </c>
      <c r="F155" s="17" t="str">
        <f t="shared" si="29"/>
        <v>ATTENZIONE: problema inserimento valore</v>
      </c>
    </row>
    <row r="156" spans="2:9" ht="33.75" thickBot="1" x14ac:dyDescent="0.3">
      <c r="B156" s="45" t="s">
        <v>255</v>
      </c>
      <c r="C156" s="1"/>
      <c r="D156" s="15">
        <v>1594</v>
      </c>
      <c r="E156" s="19">
        <f t="shared" ref="E156:E160" si="30">D156*C156</f>
        <v>0</v>
      </c>
      <c r="F156" s="17" t="str">
        <f t="shared" si="29"/>
        <v>ATTENZIONE: problema inserimento valore</v>
      </c>
    </row>
    <row r="157" spans="2:9" ht="33.75" thickBot="1" x14ac:dyDescent="0.3">
      <c r="B157" s="45" t="s">
        <v>256</v>
      </c>
      <c r="C157" s="1"/>
      <c r="D157" s="15">
        <v>638</v>
      </c>
      <c r="E157" s="19">
        <f t="shared" si="30"/>
        <v>0</v>
      </c>
      <c r="F157" s="17" t="str">
        <f t="shared" si="29"/>
        <v>ATTENZIONE: problema inserimento valore</v>
      </c>
    </row>
    <row r="158" spans="2:9" ht="33.75" thickBot="1" x14ac:dyDescent="0.3">
      <c r="B158" s="45" t="s">
        <v>257</v>
      </c>
      <c r="C158" s="1"/>
      <c r="D158" s="15">
        <v>158</v>
      </c>
      <c r="E158" s="19">
        <f t="shared" si="30"/>
        <v>0</v>
      </c>
      <c r="F158" s="17" t="str">
        <f t="shared" si="29"/>
        <v>ATTENZIONE: problema inserimento valore</v>
      </c>
    </row>
    <row r="159" spans="2:9" ht="33.75" thickBot="1" x14ac:dyDescent="0.3">
      <c r="B159" s="45" t="s">
        <v>258</v>
      </c>
      <c r="C159" s="1"/>
      <c r="D159" s="15">
        <v>318</v>
      </c>
      <c r="E159" s="19">
        <f t="shared" si="30"/>
        <v>0</v>
      </c>
      <c r="F159" s="17" t="str">
        <f t="shared" si="29"/>
        <v>ATTENZIONE: problema inserimento valore</v>
      </c>
    </row>
    <row r="160" spans="2:9" ht="33.75" thickBot="1" x14ac:dyDescent="0.3">
      <c r="B160" s="45" t="s">
        <v>259</v>
      </c>
      <c r="C160" s="1"/>
      <c r="D160" s="15">
        <v>238</v>
      </c>
      <c r="E160" s="19">
        <f t="shared" si="30"/>
        <v>0</v>
      </c>
      <c r="F160" s="17" t="str">
        <f t="shared" si="29"/>
        <v>ATTENZIONE: problema inserimento valore</v>
      </c>
    </row>
    <row r="161" spans="2:7" ht="50.25" thickBot="1" x14ac:dyDescent="0.3">
      <c r="B161" s="10"/>
      <c r="D161" s="21" t="s">
        <v>228</v>
      </c>
      <c r="E161" s="22">
        <f>TRUNC(SUM(E152:E160),2)</f>
        <v>0</v>
      </c>
      <c r="F161" s="33"/>
      <c r="G161" s="6"/>
    </row>
    <row r="162" spans="2:7" x14ac:dyDescent="0.25">
      <c r="B162" s="10"/>
      <c r="D162" s="23"/>
      <c r="E162" s="24"/>
      <c r="F162" s="33"/>
      <c r="G162" s="6"/>
    </row>
    <row r="163" spans="2:7" ht="17.25" thickBot="1" x14ac:dyDescent="0.3">
      <c r="B163" s="10"/>
      <c r="G163" s="6"/>
    </row>
    <row r="164" spans="2:7" ht="17.25" thickBot="1" x14ac:dyDescent="0.3">
      <c r="B164" s="26" t="s">
        <v>90</v>
      </c>
      <c r="C164" s="27" t="s">
        <v>83</v>
      </c>
      <c r="D164" s="27" t="s">
        <v>85</v>
      </c>
      <c r="E164" s="27" t="s">
        <v>11</v>
      </c>
      <c r="F164" s="71"/>
      <c r="G164" s="6"/>
    </row>
    <row r="165" spans="2:7" ht="33.75" thickBot="1" x14ac:dyDescent="0.3">
      <c r="B165" s="45" t="s">
        <v>169</v>
      </c>
      <c r="C165" s="1"/>
      <c r="D165" s="15">
        <v>1748</v>
      </c>
      <c r="E165" s="19">
        <f t="shared" ref="E165:E177" si="31">D165*C165</f>
        <v>0</v>
      </c>
      <c r="F165" s="17" t="str">
        <f t="shared" ref="F165:F177" si="32">IF(C165="","ATTENZIONE: problema inserimento valore","")</f>
        <v>ATTENZIONE: problema inserimento valore</v>
      </c>
      <c r="G165" s="44"/>
    </row>
    <row r="166" spans="2:7" ht="33.75" thickBot="1" x14ac:dyDescent="0.3">
      <c r="B166" s="45" t="s">
        <v>170</v>
      </c>
      <c r="C166" s="1"/>
      <c r="D166" s="15">
        <v>1791</v>
      </c>
      <c r="E166" s="19">
        <f t="shared" si="31"/>
        <v>0</v>
      </c>
      <c r="F166" s="17" t="str">
        <f t="shared" si="32"/>
        <v>ATTENZIONE: problema inserimento valore</v>
      </c>
      <c r="G166" s="44"/>
    </row>
    <row r="167" spans="2:7" ht="33.75" thickBot="1" x14ac:dyDescent="0.3">
      <c r="B167" s="45" t="s">
        <v>171</v>
      </c>
      <c r="C167" s="1"/>
      <c r="D167" s="15">
        <v>777</v>
      </c>
      <c r="E167" s="19">
        <f t="shared" si="31"/>
        <v>0</v>
      </c>
      <c r="F167" s="17" t="str">
        <f t="shared" si="32"/>
        <v>ATTENZIONE: problema inserimento valore</v>
      </c>
      <c r="G167" s="44"/>
    </row>
    <row r="168" spans="2:7" ht="33.75" thickBot="1" x14ac:dyDescent="0.3">
      <c r="B168" s="45" t="s">
        <v>172</v>
      </c>
      <c r="C168" s="1"/>
      <c r="D168" s="15">
        <v>1672</v>
      </c>
      <c r="E168" s="19">
        <f t="shared" si="31"/>
        <v>0</v>
      </c>
      <c r="F168" s="17" t="str">
        <f t="shared" si="32"/>
        <v>ATTENZIONE: problema inserimento valore</v>
      </c>
      <c r="G168" s="44"/>
    </row>
    <row r="169" spans="2:7" ht="33.75" thickBot="1" x14ac:dyDescent="0.3">
      <c r="B169" s="45" t="s">
        <v>173</v>
      </c>
      <c r="C169" s="1"/>
      <c r="D169" s="15">
        <v>536</v>
      </c>
      <c r="E169" s="19">
        <f t="shared" si="31"/>
        <v>0</v>
      </c>
      <c r="F169" s="17" t="str">
        <f t="shared" si="32"/>
        <v>ATTENZIONE: problema inserimento valore</v>
      </c>
      <c r="G169" s="44"/>
    </row>
    <row r="170" spans="2:7" ht="33.75" thickBot="1" x14ac:dyDescent="0.3">
      <c r="B170" s="45" t="s">
        <v>174</v>
      </c>
      <c r="C170" s="1"/>
      <c r="D170" s="15">
        <v>40</v>
      </c>
      <c r="E170" s="19">
        <f t="shared" si="31"/>
        <v>0</v>
      </c>
      <c r="F170" s="17" t="str">
        <f t="shared" si="32"/>
        <v>ATTENZIONE: problema inserimento valore</v>
      </c>
      <c r="G170" s="44"/>
    </row>
    <row r="171" spans="2:7" ht="33.75" thickBot="1" x14ac:dyDescent="0.3">
      <c r="B171" s="45" t="s">
        <v>175</v>
      </c>
      <c r="C171" s="1"/>
      <c r="D171" s="15">
        <v>40</v>
      </c>
      <c r="E171" s="19">
        <f t="shared" si="31"/>
        <v>0</v>
      </c>
      <c r="F171" s="17" t="str">
        <f t="shared" si="32"/>
        <v>ATTENZIONE: problema inserimento valore</v>
      </c>
      <c r="G171" s="44"/>
    </row>
    <row r="172" spans="2:7" ht="33.75" thickBot="1" x14ac:dyDescent="0.3">
      <c r="B172" s="14" t="s">
        <v>52</v>
      </c>
      <c r="C172" s="1"/>
      <c r="D172" s="15">
        <v>10</v>
      </c>
      <c r="E172" s="19">
        <f t="shared" si="31"/>
        <v>0</v>
      </c>
      <c r="F172" s="17" t="str">
        <f t="shared" si="32"/>
        <v>ATTENZIONE: problema inserimento valore</v>
      </c>
      <c r="G172" s="44"/>
    </row>
    <row r="173" spans="2:7" ht="33.75" thickBot="1" x14ac:dyDescent="0.3">
      <c r="B173" s="14" t="s">
        <v>53</v>
      </c>
      <c r="C173" s="1"/>
      <c r="D173" s="15">
        <v>32</v>
      </c>
      <c r="E173" s="19">
        <f t="shared" si="31"/>
        <v>0</v>
      </c>
      <c r="F173" s="17" t="str">
        <f t="shared" si="32"/>
        <v>ATTENZIONE: problema inserimento valore</v>
      </c>
      <c r="G173" s="44"/>
    </row>
    <row r="174" spans="2:7" ht="33.75" thickBot="1" x14ac:dyDescent="0.3">
      <c r="B174" s="14" t="s">
        <v>54</v>
      </c>
      <c r="C174" s="1"/>
      <c r="D174" s="15">
        <v>45</v>
      </c>
      <c r="E174" s="19">
        <f t="shared" si="31"/>
        <v>0</v>
      </c>
      <c r="F174" s="17" t="str">
        <f t="shared" si="32"/>
        <v>ATTENZIONE: problema inserimento valore</v>
      </c>
      <c r="G174" s="44"/>
    </row>
    <row r="175" spans="2:7" ht="33.75" thickBot="1" x14ac:dyDescent="0.3">
      <c r="B175" s="45" t="s">
        <v>168</v>
      </c>
      <c r="C175" s="1"/>
      <c r="D175" s="15">
        <v>13</v>
      </c>
      <c r="E175" s="19">
        <f t="shared" si="31"/>
        <v>0</v>
      </c>
      <c r="F175" s="17" t="str">
        <f t="shared" si="32"/>
        <v>ATTENZIONE: problema inserimento valore</v>
      </c>
      <c r="G175" s="44"/>
    </row>
    <row r="176" spans="2:7" ht="33.75" thickBot="1" x14ac:dyDescent="0.3">
      <c r="B176" s="14" t="s">
        <v>55</v>
      </c>
      <c r="C176" s="1"/>
      <c r="D176" s="15">
        <v>8</v>
      </c>
      <c r="E176" s="19">
        <f t="shared" si="31"/>
        <v>0</v>
      </c>
      <c r="F176" s="17" t="str">
        <f t="shared" si="32"/>
        <v>ATTENZIONE: problema inserimento valore</v>
      </c>
      <c r="G176" s="44"/>
    </row>
    <row r="177" spans="2:7" ht="33.75" thickBot="1" x14ac:dyDescent="0.3">
      <c r="B177" s="14" t="s">
        <v>56</v>
      </c>
      <c r="C177" s="1"/>
      <c r="D177" s="15">
        <v>231</v>
      </c>
      <c r="E177" s="19">
        <f t="shared" si="31"/>
        <v>0</v>
      </c>
      <c r="F177" s="17" t="str">
        <f t="shared" si="32"/>
        <v>ATTENZIONE: problema inserimento valore</v>
      </c>
      <c r="G177" s="44"/>
    </row>
    <row r="178" spans="2:7" ht="64.5" customHeight="1" thickBot="1" x14ac:dyDescent="0.3">
      <c r="B178" s="10"/>
      <c r="D178" s="21" t="s">
        <v>121</v>
      </c>
      <c r="E178" s="22">
        <f>TRUNC(SUM(E165:E177),2)</f>
        <v>0</v>
      </c>
      <c r="F178" s="71"/>
      <c r="G178" s="6"/>
    </row>
    <row r="179" spans="2:7" x14ac:dyDescent="0.25">
      <c r="B179" s="10"/>
      <c r="D179" s="23"/>
      <c r="E179" s="24"/>
      <c r="F179" s="71"/>
      <c r="G179" s="6"/>
    </row>
    <row r="180" spans="2:7" ht="17.25" thickBot="1" x14ac:dyDescent="0.3">
      <c r="B180" s="10"/>
      <c r="G180" s="6"/>
    </row>
    <row r="181" spans="2:7" ht="17.25" thickBot="1" x14ac:dyDescent="0.3">
      <c r="B181" s="72" t="s">
        <v>91</v>
      </c>
      <c r="C181" s="72" t="s">
        <v>83</v>
      </c>
      <c r="D181" s="72" t="s">
        <v>85</v>
      </c>
      <c r="E181" s="72" t="s">
        <v>11</v>
      </c>
      <c r="F181" s="73"/>
      <c r="G181" s="6"/>
    </row>
    <row r="182" spans="2:7" ht="33.75" thickBot="1" x14ac:dyDescent="0.3">
      <c r="B182" s="14" t="s">
        <v>57</v>
      </c>
      <c r="C182" s="1"/>
      <c r="D182" s="15">
        <v>40</v>
      </c>
      <c r="E182" s="19">
        <f>D182*C182</f>
        <v>0</v>
      </c>
      <c r="F182" s="17" t="str">
        <f t="shared" ref="F182:F183" si="33">IF(C182="","ATTENZIONE: problema inserimento valore","")</f>
        <v>ATTENZIONE: problema inserimento valore</v>
      </c>
      <c r="G182" s="44"/>
    </row>
    <row r="183" spans="2:7" ht="33.75" thickBot="1" x14ac:dyDescent="0.3">
      <c r="B183" s="14" t="s">
        <v>58</v>
      </c>
      <c r="C183" s="1"/>
      <c r="D183" s="15">
        <v>57</v>
      </c>
      <c r="E183" s="19">
        <f>D183*C183</f>
        <v>0</v>
      </c>
      <c r="F183" s="17" t="str">
        <f t="shared" si="33"/>
        <v>ATTENZIONE: problema inserimento valore</v>
      </c>
      <c r="G183" s="44"/>
    </row>
    <row r="184" spans="2:7" ht="50.25" thickBot="1" x14ac:dyDescent="0.3">
      <c r="B184" s="10"/>
      <c r="D184" s="74" t="s">
        <v>122</v>
      </c>
      <c r="E184" s="32">
        <f>TRUNC(SUM(E182:E183),2)</f>
        <v>0</v>
      </c>
      <c r="F184" s="73"/>
      <c r="G184" s="6"/>
    </row>
    <row r="185" spans="2:7" x14ac:dyDescent="0.25">
      <c r="B185" s="10"/>
      <c r="D185" s="75"/>
      <c r="E185" s="24"/>
      <c r="F185" s="73"/>
      <c r="G185" s="6"/>
    </row>
    <row r="186" spans="2:7" ht="17.25" thickBot="1" x14ac:dyDescent="0.3">
      <c r="B186" s="10"/>
      <c r="G186" s="6"/>
    </row>
    <row r="187" spans="2:7" ht="17.25" customHeight="1" thickBot="1" x14ac:dyDescent="0.3">
      <c r="B187" s="35" t="s">
        <v>92</v>
      </c>
      <c r="C187" s="35" t="s">
        <v>83</v>
      </c>
      <c r="D187" s="35" t="s">
        <v>85</v>
      </c>
      <c r="E187" s="35" t="s">
        <v>11</v>
      </c>
      <c r="F187" s="6"/>
      <c r="G187" s="6"/>
    </row>
    <row r="188" spans="2:7" ht="17.25" thickBot="1" x14ac:dyDescent="0.3">
      <c r="B188" s="35"/>
      <c r="C188" s="35"/>
      <c r="D188" s="35"/>
      <c r="E188" s="35"/>
      <c r="F188" s="6"/>
      <c r="G188" s="6"/>
    </row>
    <row r="189" spans="2:7" ht="33.75" thickBot="1" x14ac:dyDescent="0.3">
      <c r="B189" s="14" t="s">
        <v>59</v>
      </c>
      <c r="C189" s="1"/>
      <c r="D189" s="15">
        <v>1896</v>
      </c>
      <c r="E189" s="19">
        <f>D189*C189</f>
        <v>0</v>
      </c>
      <c r="F189" s="17" t="str">
        <f t="shared" ref="F189:F191" si="34">IF(C189="","ATTENZIONE: problema inserimento valore","")</f>
        <v>ATTENZIONE: problema inserimento valore</v>
      </c>
      <c r="G189" s="44"/>
    </row>
    <row r="190" spans="2:7" ht="17.25" thickBot="1" x14ac:dyDescent="0.3">
      <c r="B190" s="14" t="s">
        <v>60</v>
      </c>
      <c r="C190" s="1"/>
      <c r="D190" s="15">
        <v>97</v>
      </c>
      <c r="E190" s="19">
        <f t="shared" ref="E190:E191" si="35">D190*C190</f>
        <v>0</v>
      </c>
      <c r="F190" s="17" t="str">
        <f t="shared" si="34"/>
        <v>ATTENZIONE: problema inserimento valore</v>
      </c>
      <c r="G190" s="44"/>
    </row>
    <row r="191" spans="2:7" ht="17.25" thickBot="1" x14ac:dyDescent="0.3">
      <c r="B191" s="14" t="s">
        <v>61</v>
      </c>
      <c r="C191" s="1"/>
      <c r="D191" s="15">
        <v>308</v>
      </c>
      <c r="E191" s="19">
        <f t="shared" si="35"/>
        <v>0</v>
      </c>
      <c r="F191" s="17" t="str">
        <f t="shared" si="34"/>
        <v>ATTENZIONE: problema inserimento valore</v>
      </c>
      <c r="G191" s="44"/>
    </row>
    <row r="192" spans="2:7" ht="58.5" customHeight="1" thickBot="1" x14ac:dyDescent="0.3">
      <c r="B192" s="10"/>
      <c r="D192" s="21" t="s">
        <v>219</v>
      </c>
      <c r="E192" s="22">
        <f>TRUNC(SUM(E189:E191),2)</f>
        <v>0</v>
      </c>
      <c r="F192" s="6"/>
      <c r="G192" s="6"/>
    </row>
    <row r="193" spans="2:8" s="33" customFormat="1" x14ac:dyDescent="0.25">
      <c r="B193" s="46"/>
      <c r="C193" s="76"/>
      <c r="D193" s="23"/>
      <c r="E193" s="24"/>
    </row>
    <row r="194" spans="2:8" ht="17.25" thickBot="1" x14ac:dyDescent="0.3">
      <c r="B194" s="10"/>
      <c r="G194" s="6"/>
    </row>
    <row r="195" spans="2:8" ht="49.5" customHeight="1" thickBot="1" x14ac:dyDescent="0.3">
      <c r="B195" s="77" t="s">
        <v>93</v>
      </c>
      <c r="C195" s="27" t="s">
        <v>83</v>
      </c>
      <c r="D195" s="72" t="s">
        <v>85</v>
      </c>
      <c r="E195" s="72" t="s">
        <v>11</v>
      </c>
      <c r="F195" s="78"/>
      <c r="G195" s="6"/>
    </row>
    <row r="196" spans="2:8" ht="32.25" thickBot="1" x14ac:dyDescent="0.3">
      <c r="B196" s="14" t="s">
        <v>62</v>
      </c>
      <c r="C196" s="1"/>
      <c r="D196" s="15">
        <v>356</v>
      </c>
      <c r="E196" s="19">
        <f>D196*C196</f>
        <v>0</v>
      </c>
      <c r="F196" s="17" t="str">
        <f t="shared" ref="F196:F199" si="36">IF(C196="","ATTENZIONE: problema inserimento valore","")</f>
        <v>ATTENZIONE: problema inserimento valore</v>
      </c>
      <c r="G196" s="44"/>
    </row>
    <row r="197" spans="2:8" ht="32.25" thickBot="1" x14ac:dyDescent="0.3">
      <c r="B197" s="14" t="s">
        <v>63</v>
      </c>
      <c r="C197" s="1"/>
      <c r="D197" s="15">
        <v>115</v>
      </c>
      <c r="E197" s="19">
        <f t="shared" ref="E197:E199" si="37">D197*C197</f>
        <v>0</v>
      </c>
      <c r="F197" s="17" t="str">
        <f t="shared" si="36"/>
        <v>ATTENZIONE: problema inserimento valore</v>
      </c>
      <c r="G197" s="44"/>
    </row>
    <row r="198" spans="2:8" ht="32.25" thickBot="1" x14ac:dyDescent="0.3">
      <c r="B198" s="14" t="s">
        <v>64</v>
      </c>
      <c r="C198" s="1"/>
      <c r="D198" s="15">
        <v>124</v>
      </c>
      <c r="E198" s="19">
        <f t="shared" si="37"/>
        <v>0</v>
      </c>
      <c r="F198" s="17" t="str">
        <f t="shared" si="36"/>
        <v>ATTENZIONE: problema inserimento valore</v>
      </c>
      <c r="G198" s="44"/>
    </row>
    <row r="199" spans="2:8" ht="32.25" thickBot="1" x14ac:dyDescent="0.3">
      <c r="B199" s="14" t="s">
        <v>238</v>
      </c>
      <c r="C199" s="1"/>
      <c r="D199" s="15">
        <v>97</v>
      </c>
      <c r="E199" s="19">
        <f t="shared" si="37"/>
        <v>0</v>
      </c>
      <c r="F199" s="17" t="str">
        <f t="shared" si="36"/>
        <v>ATTENZIONE: problema inserimento valore</v>
      </c>
      <c r="G199" s="44"/>
    </row>
    <row r="200" spans="2:8" ht="54.75" customHeight="1" thickBot="1" x14ac:dyDescent="0.3">
      <c r="B200" s="10"/>
      <c r="D200" s="79" t="s">
        <v>123</v>
      </c>
      <c r="E200" s="22">
        <f>TRUNC(SUM(E196:E199),2)</f>
        <v>0</v>
      </c>
      <c r="F200" s="6"/>
      <c r="G200" s="6"/>
    </row>
    <row r="201" spans="2:8" x14ac:dyDescent="0.25">
      <c r="B201" s="10"/>
      <c r="D201" s="73"/>
      <c r="E201" s="24"/>
      <c r="F201" s="6"/>
      <c r="G201" s="6"/>
    </row>
    <row r="202" spans="2:8" ht="17.25" thickBot="1" x14ac:dyDescent="0.3">
      <c r="B202" s="10"/>
      <c r="H202" s="80"/>
    </row>
    <row r="203" spans="2:8" ht="52.5" customHeight="1" thickBot="1" x14ac:dyDescent="0.3">
      <c r="B203" s="77" t="s">
        <v>135</v>
      </c>
      <c r="C203" s="27" t="s">
        <v>138</v>
      </c>
      <c r="D203" s="72" t="s">
        <v>85</v>
      </c>
      <c r="E203" s="72" t="s">
        <v>137</v>
      </c>
      <c r="F203" s="6"/>
      <c r="G203" s="6"/>
    </row>
    <row r="204" spans="2:8" ht="33.75" thickBot="1" x14ac:dyDescent="0.3">
      <c r="B204" s="14" t="s">
        <v>65</v>
      </c>
      <c r="C204" s="3"/>
      <c r="D204" s="15">
        <v>10000000</v>
      </c>
      <c r="E204" s="19">
        <f>(100-C204)/100*D204*AND(C204&lt;&gt;0)</f>
        <v>0</v>
      </c>
      <c r="F204" s="17" t="str">
        <f t="shared" ref="F204" si="38">IF(C204="","ATTENZIONE: problema inserimento valore","")</f>
        <v>ATTENZIONE: problema inserimento valore</v>
      </c>
      <c r="G204" s="33"/>
    </row>
    <row r="205" spans="2:8" ht="115.5" customHeight="1" thickBot="1" x14ac:dyDescent="0.3">
      <c r="B205" s="10"/>
      <c r="D205" s="79" t="s">
        <v>136</v>
      </c>
      <c r="E205" s="22">
        <f>TRUNC(E204,2)</f>
        <v>0</v>
      </c>
      <c r="F205" s="6"/>
      <c r="G205" s="6"/>
    </row>
    <row r="206" spans="2:8" x14ac:dyDescent="0.25">
      <c r="B206" s="10"/>
      <c r="D206" s="73"/>
      <c r="E206" s="24"/>
      <c r="F206" s="6"/>
      <c r="G206" s="6"/>
    </row>
    <row r="207" spans="2:8" ht="17.25" thickBot="1" x14ac:dyDescent="0.3">
      <c r="B207" s="10"/>
    </row>
    <row r="208" spans="2:8" ht="66.75" thickBot="1" x14ac:dyDescent="0.3">
      <c r="B208" s="26" t="s">
        <v>95</v>
      </c>
      <c r="C208" s="81" t="s">
        <v>12</v>
      </c>
      <c r="D208" s="72" t="s">
        <v>85</v>
      </c>
      <c r="E208" s="72" t="s">
        <v>137</v>
      </c>
      <c r="F208" s="6"/>
      <c r="G208" s="6"/>
    </row>
    <row r="209" spans="1:20" ht="33.75" thickBot="1" x14ac:dyDescent="0.3">
      <c r="B209" s="45" t="s">
        <v>66</v>
      </c>
      <c r="C209" s="5"/>
      <c r="D209" s="15">
        <v>19270318</v>
      </c>
      <c r="E209" s="19">
        <f>D209*C209/100</f>
        <v>0</v>
      </c>
      <c r="F209" s="17" t="str">
        <f t="shared" ref="F209:F211" si="39">IF(C209="","ATTENZIONE: problema inserimento valore","")</f>
        <v>ATTENZIONE: problema inserimento valore</v>
      </c>
      <c r="G209" s="82"/>
    </row>
    <row r="210" spans="1:20" ht="33.75" thickBot="1" x14ac:dyDescent="0.3">
      <c r="B210" s="68" t="s">
        <v>67</v>
      </c>
      <c r="C210" s="5"/>
      <c r="D210" s="15">
        <v>4733190</v>
      </c>
      <c r="E210" s="19">
        <f>D210*C210/100</f>
        <v>0</v>
      </c>
      <c r="F210" s="17" t="str">
        <f t="shared" si="39"/>
        <v>ATTENZIONE: problema inserimento valore</v>
      </c>
      <c r="G210" s="82"/>
    </row>
    <row r="211" spans="1:20" ht="33.75" thickBot="1" x14ac:dyDescent="0.3">
      <c r="B211" s="68" t="s">
        <v>68</v>
      </c>
      <c r="C211" s="5"/>
      <c r="D211" s="15">
        <v>10582194</v>
      </c>
      <c r="E211" s="19">
        <f>D211*C211/100</f>
        <v>0</v>
      </c>
      <c r="F211" s="17" t="str">
        <f t="shared" si="39"/>
        <v>ATTENZIONE: problema inserimento valore</v>
      </c>
      <c r="G211" s="82"/>
    </row>
    <row r="212" spans="1:20" ht="89.25" customHeight="1" thickBot="1" x14ac:dyDescent="0.3">
      <c r="B212" s="10"/>
      <c r="D212" s="21" t="s">
        <v>124</v>
      </c>
      <c r="E212" s="22">
        <f>TRUNC(SUM(E209:E211),2)</f>
        <v>0</v>
      </c>
      <c r="F212" s="6"/>
      <c r="G212" s="6"/>
    </row>
    <row r="213" spans="1:20" x14ac:dyDescent="0.25">
      <c r="B213" s="10"/>
      <c r="D213" s="23"/>
      <c r="E213" s="24"/>
      <c r="F213" s="6"/>
      <c r="G213" s="6"/>
    </row>
    <row r="214" spans="1:20" ht="17.25" thickBot="1" x14ac:dyDescent="0.3">
      <c r="B214" s="10"/>
      <c r="E214" s="59"/>
      <c r="F214" s="6"/>
      <c r="G214" s="24"/>
    </row>
    <row r="215" spans="1:20" ht="50.25" thickBot="1" x14ac:dyDescent="0.3">
      <c r="B215" s="26" t="s">
        <v>232</v>
      </c>
      <c r="C215" s="81" t="s">
        <v>94</v>
      </c>
      <c r="D215" s="72" t="s">
        <v>85</v>
      </c>
      <c r="E215" s="72" t="s">
        <v>137</v>
      </c>
      <c r="F215" s="38"/>
      <c r="G215" s="38"/>
      <c r="H215" s="38"/>
    </row>
    <row r="216" spans="1:20" ht="33.75" thickBot="1" x14ac:dyDescent="0.3">
      <c r="B216" s="68" t="s">
        <v>234</v>
      </c>
      <c r="C216" s="3"/>
      <c r="D216" s="15">
        <v>13157141</v>
      </c>
      <c r="E216" s="19">
        <f>D216*C216/100</f>
        <v>0</v>
      </c>
      <c r="F216" s="17" t="str">
        <f>IF(C216="","ATTENZIONE: problema inserimento valore","")</f>
        <v>ATTENZIONE: problema inserimento valore</v>
      </c>
      <c r="G216" s="62"/>
      <c r="T216" s="8"/>
    </row>
    <row r="217" spans="1:20" s="33" customFormat="1" ht="33.75" thickBot="1" x14ac:dyDescent="0.3">
      <c r="A217" s="6"/>
      <c r="B217" s="68" t="s">
        <v>235</v>
      </c>
      <c r="C217" s="3"/>
      <c r="D217" s="15">
        <v>13157141</v>
      </c>
      <c r="E217" s="19">
        <f t="shared" ref="E217:E218" si="40">D217*C217/100</f>
        <v>0</v>
      </c>
      <c r="F217" s="17" t="str">
        <f>IF(C217="","ATTENZIONE: problema inserimento valore","")</f>
        <v>ATTENZIONE: problema inserimento valore</v>
      </c>
      <c r="G217" s="62"/>
      <c r="H217" s="24"/>
      <c r="T217" s="76"/>
    </row>
    <row r="218" spans="1:20" s="33" customFormat="1" ht="33.75" thickBot="1" x14ac:dyDescent="0.3">
      <c r="A218" s="6"/>
      <c r="B218" s="68" t="s">
        <v>236</v>
      </c>
      <c r="C218" s="3"/>
      <c r="D218" s="15">
        <v>43857137</v>
      </c>
      <c r="E218" s="19">
        <f t="shared" si="40"/>
        <v>0</v>
      </c>
      <c r="F218" s="17" t="str">
        <f>IF(C218="","ATTENZIONE: problema inserimento valore","")</f>
        <v>ATTENZIONE: problema inserimento valore</v>
      </c>
      <c r="G218" s="62"/>
      <c r="H218" s="24"/>
      <c r="T218" s="76"/>
    </row>
    <row r="219" spans="1:20" s="33" customFormat="1" ht="83.25" customHeight="1" thickBot="1" x14ac:dyDescent="0.3">
      <c r="C219" s="76"/>
      <c r="D219" s="21" t="s">
        <v>233</v>
      </c>
      <c r="E219" s="22">
        <f>TRUNC(SUM(E216:E218),2)</f>
        <v>0</v>
      </c>
      <c r="H219" s="24"/>
      <c r="T219" s="76"/>
    </row>
    <row r="220" spans="1:20" s="33" customFormat="1" x14ac:dyDescent="0.25">
      <c r="C220" s="76"/>
      <c r="D220" s="23"/>
      <c r="E220" s="24"/>
      <c r="H220" s="24"/>
      <c r="T220" s="76"/>
    </row>
    <row r="221" spans="1:20" ht="17.25" thickBot="1" x14ac:dyDescent="0.3">
      <c r="B221" s="10"/>
      <c r="F221" s="75"/>
      <c r="G221" s="75"/>
      <c r="H221" s="75"/>
      <c r="I221" s="75"/>
      <c r="J221" s="75"/>
      <c r="K221" s="75"/>
    </row>
    <row r="222" spans="1:20" ht="33.75" customHeight="1" thickBot="1" x14ac:dyDescent="0.3">
      <c r="B222" s="83" t="s">
        <v>220</v>
      </c>
      <c r="C222" s="36" t="s">
        <v>83</v>
      </c>
      <c r="D222" s="35" t="s">
        <v>85</v>
      </c>
      <c r="E222" s="35" t="s">
        <v>11</v>
      </c>
      <c r="F222" s="6"/>
      <c r="G222" s="6"/>
    </row>
    <row r="223" spans="1:20" ht="17.25" thickBot="1" x14ac:dyDescent="0.3">
      <c r="B223" s="83"/>
      <c r="C223" s="36"/>
      <c r="D223" s="35"/>
      <c r="E223" s="35"/>
      <c r="F223" s="6"/>
      <c r="G223" s="6"/>
    </row>
    <row r="224" spans="1:20" ht="17.25" thickBot="1" x14ac:dyDescent="0.3">
      <c r="B224" s="45" t="s">
        <v>69</v>
      </c>
      <c r="C224" s="1"/>
      <c r="D224" s="15">
        <v>1561</v>
      </c>
      <c r="E224" s="19">
        <f t="shared" ref="E224" si="41">C224*D224</f>
        <v>0</v>
      </c>
      <c r="F224" s="17" t="str">
        <f t="shared" ref="F224" si="42">IF(C224="","ATTENZIONE: problema inserimento valore","")</f>
        <v>ATTENZIONE: problema inserimento valore</v>
      </c>
      <c r="G224" s="6"/>
    </row>
    <row r="225" spans="2:17" ht="50.25" thickBot="1" x14ac:dyDescent="0.3">
      <c r="B225" s="10"/>
      <c r="D225" s="21" t="s">
        <v>221</v>
      </c>
      <c r="E225" s="22">
        <f>TRUNC(E224,2)</f>
        <v>0</v>
      </c>
      <c r="F225" s="6"/>
      <c r="G225" s="33"/>
    </row>
    <row r="226" spans="2:17" x14ac:dyDescent="0.25">
      <c r="B226" s="10"/>
      <c r="G226" s="6"/>
    </row>
    <row r="227" spans="2:17" ht="17.25" thickBot="1" x14ac:dyDescent="0.3">
      <c r="B227" s="10"/>
      <c r="E227" s="60"/>
      <c r="F227" s="75"/>
      <c r="G227" s="75"/>
      <c r="H227" s="75"/>
      <c r="I227" s="75"/>
      <c r="J227" s="75"/>
      <c r="K227" s="75"/>
    </row>
    <row r="228" spans="2:17" ht="33.75" customHeight="1" thickBot="1" x14ac:dyDescent="0.3">
      <c r="B228" s="83" t="s">
        <v>222</v>
      </c>
      <c r="C228" s="36" t="s">
        <v>83</v>
      </c>
      <c r="D228" s="36" t="s">
        <v>85</v>
      </c>
      <c r="E228" s="35" t="s">
        <v>11</v>
      </c>
      <c r="F228" s="38"/>
      <c r="G228" s="38"/>
      <c r="H228" s="38"/>
    </row>
    <row r="229" spans="2:17" ht="17.25" thickBot="1" x14ac:dyDescent="0.3">
      <c r="B229" s="83"/>
      <c r="C229" s="36"/>
      <c r="D229" s="36"/>
      <c r="E229" s="35"/>
      <c r="F229" s="38"/>
      <c r="G229" s="38"/>
      <c r="H229" s="38"/>
    </row>
    <row r="230" spans="2:17" ht="17.25" thickBot="1" x14ac:dyDescent="0.3">
      <c r="B230" s="83"/>
      <c r="C230" s="36"/>
      <c r="D230" s="36"/>
      <c r="E230" s="35"/>
      <c r="F230" s="38"/>
      <c r="G230" s="38"/>
      <c r="H230" s="38"/>
    </row>
    <row r="231" spans="2:17" ht="17.25" thickBot="1" x14ac:dyDescent="0.3">
      <c r="B231" s="45" t="s">
        <v>260</v>
      </c>
      <c r="C231" s="4"/>
      <c r="D231" s="15">
        <v>10620</v>
      </c>
      <c r="E231" s="16">
        <f t="shared" ref="E231" si="43">C231*D231</f>
        <v>0</v>
      </c>
      <c r="F231" s="17" t="str">
        <f t="shared" ref="F231" si="44">IF(C231="","ATTENZIONE: problema inserimento valore","")</f>
        <v>ATTENZIONE: problema inserimento valore</v>
      </c>
      <c r="G231" s="6"/>
      <c r="H231" s="24"/>
    </row>
    <row r="232" spans="2:17" ht="50.25" thickBot="1" x14ac:dyDescent="0.3">
      <c r="B232" s="54"/>
      <c r="C232" s="55"/>
      <c r="D232" s="21" t="s">
        <v>223</v>
      </c>
      <c r="E232" s="22">
        <f>TRUNC(E231,2)</f>
        <v>0</v>
      </c>
      <c r="F232" s="6"/>
      <c r="G232" s="6"/>
      <c r="H232" s="24"/>
    </row>
    <row r="233" spans="2:17" x14ac:dyDescent="0.25">
      <c r="B233" s="54"/>
      <c r="C233" s="55"/>
      <c r="D233" s="23"/>
      <c r="E233" s="24"/>
      <c r="F233" s="6"/>
      <c r="G233" s="6"/>
      <c r="H233" s="24"/>
    </row>
    <row r="234" spans="2:17" ht="17.25" thickBot="1" x14ac:dyDescent="0.3">
      <c r="B234" s="10"/>
      <c r="F234" s="60"/>
      <c r="G234" s="60"/>
      <c r="H234" s="75"/>
      <c r="I234" s="75"/>
      <c r="J234" s="75"/>
      <c r="K234" s="75"/>
      <c r="L234" s="75"/>
      <c r="M234" s="75"/>
      <c r="N234" s="75"/>
      <c r="O234" s="75"/>
      <c r="P234" s="75"/>
      <c r="Q234" s="75"/>
    </row>
    <row r="235" spans="2:17" ht="66.75" customHeight="1" thickBot="1" x14ac:dyDescent="0.3">
      <c r="B235" s="83" t="s">
        <v>224</v>
      </c>
      <c r="C235" s="36" t="s">
        <v>83</v>
      </c>
      <c r="D235" s="36" t="s">
        <v>85</v>
      </c>
      <c r="E235" s="36" t="s">
        <v>11</v>
      </c>
      <c r="F235" s="38"/>
      <c r="G235" s="38"/>
      <c r="H235" s="38"/>
      <c r="I235" s="38"/>
      <c r="J235" s="38"/>
      <c r="K235" s="38"/>
      <c r="L235" s="38"/>
      <c r="M235" s="38"/>
      <c r="N235" s="38"/>
    </row>
    <row r="236" spans="2:17" ht="17.25" thickBot="1" x14ac:dyDescent="0.3">
      <c r="B236" s="83"/>
      <c r="C236" s="36"/>
      <c r="D236" s="36"/>
      <c r="E236" s="36"/>
      <c r="F236" s="38"/>
      <c r="G236" s="38"/>
      <c r="H236" s="38"/>
      <c r="I236" s="38"/>
      <c r="J236" s="38"/>
      <c r="K236" s="38"/>
      <c r="L236" s="38"/>
      <c r="M236" s="38"/>
      <c r="N236" s="38"/>
    </row>
    <row r="237" spans="2:17" ht="17.25" thickBot="1" x14ac:dyDescent="0.3">
      <c r="B237" s="45" t="s">
        <v>70</v>
      </c>
      <c r="C237" s="1"/>
      <c r="D237" s="15">
        <v>319</v>
      </c>
      <c r="E237" s="16">
        <f>C237*D237</f>
        <v>0</v>
      </c>
      <c r="F237" s="17" t="str">
        <f>IF(C237="","ATTENZIONE: problema inserimento valore","")</f>
        <v>ATTENZIONE: problema inserimento valore</v>
      </c>
      <c r="G237" s="65"/>
      <c r="H237" s="24"/>
      <c r="I237" s="33"/>
      <c r="J237" s="24"/>
      <c r="K237" s="33"/>
      <c r="L237" s="24"/>
      <c r="M237" s="33"/>
      <c r="N237" s="24"/>
    </row>
    <row r="238" spans="2:17" ht="17.25" thickBot="1" x14ac:dyDescent="0.3">
      <c r="B238" s="45" t="s">
        <v>71</v>
      </c>
      <c r="C238" s="1"/>
      <c r="D238" s="15">
        <v>128</v>
      </c>
      <c r="E238" s="16">
        <f>C238*D238</f>
        <v>0</v>
      </c>
      <c r="F238" s="17" t="str">
        <f>IF(C238="","ATTENZIONE: problema inserimento valore","")</f>
        <v>ATTENZIONE: problema inserimento valore</v>
      </c>
      <c r="G238" s="65"/>
      <c r="H238" s="24"/>
      <c r="I238" s="33"/>
      <c r="J238" s="24"/>
      <c r="K238" s="33"/>
      <c r="L238" s="24"/>
      <c r="M238" s="33"/>
      <c r="N238" s="24"/>
    </row>
    <row r="239" spans="2:17" ht="17.25" thickBot="1" x14ac:dyDescent="0.3">
      <c r="B239" s="45" t="s">
        <v>72</v>
      </c>
      <c r="C239" s="1"/>
      <c r="D239" s="15">
        <v>32</v>
      </c>
      <c r="E239" s="16">
        <f>C239*D239</f>
        <v>0</v>
      </c>
      <c r="F239" s="17" t="str">
        <f>IF(C239="","ATTENZIONE: problema inserimento valore","")</f>
        <v>ATTENZIONE: problema inserimento valore</v>
      </c>
      <c r="G239" s="65"/>
      <c r="H239" s="24"/>
      <c r="I239" s="33"/>
      <c r="J239" s="24"/>
      <c r="K239" s="33"/>
      <c r="L239" s="24"/>
      <c r="M239" s="33"/>
      <c r="N239" s="24"/>
    </row>
    <row r="240" spans="2:17" ht="33.75" thickBot="1" x14ac:dyDescent="0.3">
      <c r="B240" s="45" t="s">
        <v>73</v>
      </c>
      <c r="C240" s="1"/>
      <c r="D240" s="15">
        <v>64</v>
      </c>
      <c r="E240" s="16">
        <f>C240*D240</f>
        <v>0</v>
      </c>
      <c r="F240" s="17" t="str">
        <f>IF(C240="","ATTENZIONE: problema inserimento valore","")</f>
        <v>ATTENZIONE: problema inserimento valore</v>
      </c>
      <c r="G240" s="65"/>
      <c r="H240" s="24"/>
      <c r="I240" s="33"/>
      <c r="J240" s="24"/>
      <c r="K240" s="33"/>
      <c r="L240" s="24"/>
      <c r="M240" s="33"/>
      <c r="N240" s="24"/>
    </row>
    <row r="241" spans="2:15" ht="33.75" thickBot="1" x14ac:dyDescent="0.3">
      <c r="B241" s="45" t="s">
        <v>74</v>
      </c>
      <c r="C241" s="1"/>
      <c r="D241" s="15">
        <v>26</v>
      </c>
      <c r="E241" s="16">
        <f>C241*D241</f>
        <v>0</v>
      </c>
      <c r="F241" s="17" t="str">
        <f>IF(C241="","ATTENZIONE: problema inserimento valore","")</f>
        <v>ATTENZIONE: problema inserimento valore</v>
      </c>
      <c r="G241" s="65"/>
      <c r="H241" s="24"/>
      <c r="I241" s="33"/>
      <c r="J241" s="24"/>
      <c r="K241" s="33"/>
      <c r="L241" s="24"/>
      <c r="M241" s="33"/>
      <c r="N241" s="24"/>
    </row>
    <row r="242" spans="2:15" ht="50.25" thickBot="1" x14ac:dyDescent="0.3">
      <c r="B242" s="54"/>
      <c r="C242" s="55"/>
      <c r="D242" s="21" t="s">
        <v>225</v>
      </c>
      <c r="E242" s="22">
        <f>TRUNC(SUM(E237:E241),2)</f>
        <v>0</v>
      </c>
      <c r="F242" s="24"/>
      <c r="G242" s="33"/>
      <c r="H242" s="24"/>
      <c r="I242" s="33"/>
      <c r="J242" s="24"/>
      <c r="K242" s="33"/>
      <c r="L242" s="24"/>
      <c r="M242" s="33"/>
      <c r="N242" s="24"/>
    </row>
    <row r="243" spans="2:15" x14ac:dyDescent="0.25">
      <c r="B243" s="54"/>
      <c r="C243" s="55"/>
      <c r="D243" s="23"/>
      <c r="E243" s="24"/>
      <c r="F243" s="24"/>
      <c r="G243" s="33"/>
      <c r="H243" s="24"/>
      <c r="I243" s="33"/>
      <c r="J243" s="24"/>
      <c r="K243" s="33"/>
      <c r="L243" s="24"/>
      <c r="M243" s="33"/>
      <c r="N243" s="24"/>
    </row>
    <row r="244" spans="2:15" ht="17.25" thickBot="1" x14ac:dyDescent="0.3">
      <c r="O244" s="84"/>
    </row>
    <row r="245" spans="2:15" ht="49.5" customHeight="1" thickBot="1" x14ac:dyDescent="0.3">
      <c r="B245" s="83" t="s">
        <v>226</v>
      </c>
      <c r="C245" s="36" t="s">
        <v>83</v>
      </c>
      <c r="D245" s="36" t="s">
        <v>85</v>
      </c>
      <c r="E245" s="36" t="s">
        <v>11</v>
      </c>
      <c r="F245" s="6"/>
      <c r="G245" s="6"/>
      <c r="J245" s="84"/>
    </row>
    <row r="246" spans="2:15" ht="17.25" thickBot="1" x14ac:dyDescent="0.3">
      <c r="B246" s="83"/>
      <c r="C246" s="36"/>
      <c r="D246" s="36"/>
      <c r="E246" s="36"/>
      <c r="F246" s="6"/>
      <c r="G246" s="6"/>
    </row>
    <row r="247" spans="2:15" ht="17.25" thickBot="1" x14ac:dyDescent="0.3">
      <c r="B247" s="85" t="s">
        <v>3</v>
      </c>
      <c r="C247" s="86"/>
      <c r="D247" s="86"/>
      <c r="E247" s="86"/>
      <c r="F247" s="6"/>
      <c r="G247" s="6"/>
    </row>
    <row r="248" spans="2:15" ht="33.75" thickBot="1" x14ac:dyDescent="0.3">
      <c r="B248" s="45" t="s">
        <v>184</v>
      </c>
      <c r="C248" s="1"/>
      <c r="D248" s="15">
        <v>5137</v>
      </c>
      <c r="E248" s="19">
        <f>D248*C248</f>
        <v>0</v>
      </c>
      <c r="F248" s="17" t="str">
        <f t="shared" ref="F248" si="45">IF(C248="","ATTENZIONE: problema inserimento valore","")</f>
        <v>ATTENZIONE: problema inserimento valore</v>
      </c>
      <c r="G248" s="44"/>
    </row>
    <row r="249" spans="2:15" ht="17.25" thickBot="1" x14ac:dyDescent="0.3">
      <c r="B249" s="85" t="s">
        <v>4</v>
      </c>
      <c r="C249" s="105"/>
      <c r="D249" s="87"/>
      <c r="E249" s="86"/>
      <c r="F249" s="6"/>
      <c r="G249" s="44"/>
    </row>
    <row r="250" spans="2:15" ht="33.75" thickBot="1" x14ac:dyDescent="0.3">
      <c r="B250" s="45" t="s">
        <v>185</v>
      </c>
      <c r="C250" s="1"/>
      <c r="D250" s="15">
        <v>5594</v>
      </c>
      <c r="E250" s="19">
        <f t="shared" ref="E250" si="46">D250*C250</f>
        <v>0</v>
      </c>
      <c r="F250" s="17" t="str">
        <f t="shared" ref="F250" si="47">IF(C250="","ATTENZIONE: problema inserimento valore","")</f>
        <v>ATTENZIONE: problema inserimento valore</v>
      </c>
      <c r="G250" s="44"/>
    </row>
    <row r="251" spans="2:15" ht="17.25" thickBot="1" x14ac:dyDescent="0.3">
      <c r="B251" s="85" t="s">
        <v>5</v>
      </c>
      <c r="C251" s="105"/>
      <c r="D251" s="87"/>
      <c r="E251" s="86"/>
      <c r="F251" s="6"/>
      <c r="G251" s="44"/>
    </row>
    <row r="252" spans="2:15" ht="33.75" thickBot="1" x14ac:dyDescent="0.3">
      <c r="B252" s="45" t="s">
        <v>96</v>
      </c>
      <c r="C252" s="1"/>
      <c r="D252" s="15">
        <v>4287</v>
      </c>
      <c r="E252" s="19">
        <f t="shared" ref="E252:E253" si="48">D252*C252</f>
        <v>0</v>
      </c>
      <c r="F252" s="17" t="str">
        <f t="shared" ref="F252:F253" si="49">IF(C252="","ATTENZIONE: problema inserimento valore","")</f>
        <v>ATTENZIONE: problema inserimento valore</v>
      </c>
      <c r="G252" s="44"/>
    </row>
    <row r="253" spans="2:15" ht="50.25" thickBot="1" x14ac:dyDescent="0.3">
      <c r="B253" s="45" t="s">
        <v>97</v>
      </c>
      <c r="C253" s="1"/>
      <c r="D253" s="15">
        <v>722</v>
      </c>
      <c r="E253" s="19">
        <f t="shared" si="48"/>
        <v>0</v>
      </c>
      <c r="F253" s="17" t="str">
        <f t="shared" si="49"/>
        <v>ATTENZIONE: problema inserimento valore</v>
      </c>
      <c r="G253" s="44"/>
    </row>
    <row r="254" spans="2:15" ht="17.25" thickBot="1" x14ac:dyDescent="0.3">
      <c r="B254" s="85" t="s">
        <v>6</v>
      </c>
      <c r="C254" s="105"/>
      <c r="D254" s="87"/>
      <c r="E254" s="86"/>
      <c r="F254" s="6"/>
      <c r="G254" s="44"/>
    </row>
    <row r="255" spans="2:15" ht="33.75" thickBot="1" x14ac:dyDescent="0.3">
      <c r="B255" s="45" t="s">
        <v>98</v>
      </c>
      <c r="C255" s="1"/>
      <c r="D255" s="15">
        <v>4794</v>
      </c>
      <c r="E255" s="19">
        <f t="shared" ref="E255:E256" si="50">D255*C255</f>
        <v>0</v>
      </c>
      <c r="F255" s="17" t="str">
        <f t="shared" ref="F255:F256" si="51">IF(C255="","ATTENZIONE: problema inserimento valore","")</f>
        <v>ATTENZIONE: problema inserimento valore</v>
      </c>
      <c r="G255" s="44"/>
    </row>
    <row r="256" spans="2:15" ht="50.25" thickBot="1" x14ac:dyDescent="0.3">
      <c r="B256" s="45" t="s">
        <v>99</v>
      </c>
      <c r="C256" s="1"/>
      <c r="D256" s="15">
        <v>698</v>
      </c>
      <c r="E256" s="19">
        <f t="shared" si="50"/>
        <v>0</v>
      </c>
      <c r="F256" s="17" t="str">
        <f t="shared" si="51"/>
        <v>ATTENZIONE: problema inserimento valore</v>
      </c>
      <c r="G256" s="44"/>
    </row>
    <row r="257" spans="2:7" ht="17.25" thickBot="1" x14ac:dyDescent="0.3">
      <c r="B257" s="85" t="s">
        <v>7</v>
      </c>
      <c r="C257" s="105"/>
      <c r="D257" s="87"/>
      <c r="E257" s="86"/>
      <c r="F257" s="6"/>
      <c r="G257" s="44"/>
    </row>
    <row r="258" spans="2:7" ht="33.75" thickBot="1" x14ac:dyDescent="0.3">
      <c r="B258" s="45" t="s">
        <v>186</v>
      </c>
      <c r="C258" s="1"/>
      <c r="D258" s="15">
        <v>3190</v>
      </c>
      <c r="E258" s="19">
        <f t="shared" ref="E258:E259" si="52">D258*C258</f>
        <v>0</v>
      </c>
      <c r="F258" s="17" t="str">
        <f t="shared" ref="F258:F259" si="53">IF(C258="","ATTENZIONE: problema inserimento valore","")</f>
        <v>ATTENZIONE: problema inserimento valore</v>
      </c>
      <c r="G258" s="44"/>
    </row>
    <row r="259" spans="2:7" ht="50.25" thickBot="1" x14ac:dyDescent="0.3">
      <c r="B259" s="45" t="s">
        <v>100</v>
      </c>
      <c r="C259" s="1"/>
      <c r="D259" s="15">
        <v>1595</v>
      </c>
      <c r="E259" s="19">
        <f t="shared" si="52"/>
        <v>0</v>
      </c>
      <c r="F259" s="17" t="str">
        <f t="shared" si="53"/>
        <v>ATTENZIONE: problema inserimento valore</v>
      </c>
      <c r="G259" s="44"/>
    </row>
    <row r="260" spans="2:7" ht="17.25" thickBot="1" x14ac:dyDescent="0.3">
      <c r="B260" s="85" t="s">
        <v>8</v>
      </c>
      <c r="C260" s="105"/>
      <c r="D260" s="87"/>
      <c r="E260" s="86"/>
      <c r="F260" s="6"/>
      <c r="G260" s="44"/>
    </row>
    <row r="261" spans="2:7" ht="33.75" thickBot="1" x14ac:dyDescent="0.3">
      <c r="B261" s="45" t="s">
        <v>101</v>
      </c>
      <c r="C261" s="1"/>
      <c r="D261" s="15">
        <v>1196</v>
      </c>
      <c r="E261" s="19">
        <f t="shared" ref="E261:E264" si="54">D261*C261</f>
        <v>0</v>
      </c>
      <c r="F261" s="17" t="str">
        <f t="shared" ref="F261:F264" si="55">IF(C261="","ATTENZIONE: problema inserimento valore","")</f>
        <v>ATTENZIONE: problema inserimento valore</v>
      </c>
      <c r="G261" s="44"/>
    </row>
    <row r="262" spans="2:7" ht="50.25" thickBot="1" x14ac:dyDescent="0.3">
      <c r="B262" s="45" t="s">
        <v>102</v>
      </c>
      <c r="C262" s="1"/>
      <c r="D262" s="15">
        <v>976</v>
      </c>
      <c r="E262" s="19">
        <f t="shared" si="54"/>
        <v>0</v>
      </c>
      <c r="F262" s="17" t="str">
        <f t="shared" si="55"/>
        <v>ATTENZIONE: problema inserimento valore</v>
      </c>
      <c r="G262" s="44"/>
    </row>
    <row r="263" spans="2:7" ht="17.25" thickBot="1" x14ac:dyDescent="0.3">
      <c r="B263" s="85" t="s">
        <v>187</v>
      </c>
      <c r="C263" s="106"/>
      <c r="D263" s="89"/>
      <c r="E263" s="88"/>
      <c r="F263" s="6"/>
      <c r="G263" s="44"/>
    </row>
    <row r="264" spans="2:7" ht="33.75" thickBot="1" x14ac:dyDescent="0.3">
      <c r="B264" s="14" t="s">
        <v>188</v>
      </c>
      <c r="C264" s="2"/>
      <c r="D264" s="15">
        <v>957</v>
      </c>
      <c r="E264" s="19">
        <f t="shared" si="54"/>
        <v>0</v>
      </c>
      <c r="F264" s="17" t="str">
        <f t="shared" si="55"/>
        <v>ATTENZIONE: problema inserimento valore</v>
      </c>
      <c r="G264" s="44"/>
    </row>
    <row r="265" spans="2:7" ht="33.75" thickBot="1" x14ac:dyDescent="0.3">
      <c r="B265" s="14" t="s">
        <v>189</v>
      </c>
      <c r="C265" s="1"/>
      <c r="D265" s="15">
        <v>3000</v>
      </c>
      <c r="E265" s="19">
        <f t="shared" ref="E265:E268" si="56">D265*C265</f>
        <v>0</v>
      </c>
      <c r="F265" s="17" t="str">
        <f t="shared" ref="F265:F268" si="57">IF(C265="","ATTENZIONE: problema inserimento valore","")</f>
        <v>ATTENZIONE: problema inserimento valore</v>
      </c>
      <c r="G265" s="44"/>
    </row>
    <row r="266" spans="2:7" ht="33.75" thickBot="1" x14ac:dyDescent="0.3">
      <c r="B266" s="14" t="s">
        <v>190</v>
      </c>
      <c r="C266" s="1"/>
      <c r="D266" s="15">
        <v>13329</v>
      </c>
      <c r="E266" s="19">
        <f t="shared" si="56"/>
        <v>0</v>
      </c>
      <c r="F266" s="17" t="str">
        <f t="shared" si="57"/>
        <v>ATTENZIONE: problema inserimento valore</v>
      </c>
      <c r="G266" s="44"/>
    </row>
    <row r="267" spans="2:7" ht="33.75" thickBot="1" x14ac:dyDescent="0.3">
      <c r="B267" s="14" t="s">
        <v>191</v>
      </c>
      <c r="C267" s="1"/>
      <c r="D267" s="15">
        <v>2713</v>
      </c>
      <c r="E267" s="19">
        <f t="shared" si="56"/>
        <v>0</v>
      </c>
      <c r="F267" s="17" t="str">
        <f t="shared" si="57"/>
        <v>ATTENZIONE: problema inserimento valore</v>
      </c>
      <c r="G267" s="44"/>
    </row>
    <row r="268" spans="2:7" ht="33.75" thickBot="1" x14ac:dyDescent="0.3">
      <c r="B268" s="14" t="s">
        <v>192</v>
      </c>
      <c r="C268" s="1"/>
      <c r="D268" s="15">
        <v>1100</v>
      </c>
      <c r="E268" s="19">
        <f t="shared" si="56"/>
        <v>0</v>
      </c>
      <c r="F268" s="17" t="str">
        <f t="shared" si="57"/>
        <v>ATTENZIONE: problema inserimento valore</v>
      </c>
      <c r="G268" s="44"/>
    </row>
    <row r="269" spans="2:7" ht="17.25" thickBot="1" x14ac:dyDescent="0.3">
      <c r="B269" s="85" t="s">
        <v>0</v>
      </c>
      <c r="C269" s="105"/>
      <c r="D269" s="87"/>
      <c r="E269" s="86"/>
      <c r="F269" s="6"/>
      <c r="G269" s="44"/>
    </row>
    <row r="270" spans="2:7" ht="33.75" thickBot="1" x14ac:dyDescent="0.3">
      <c r="B270" s="45" t="s">
        <v>193</v>
      </c>
      <c r="C270" s="1"/>
      <c r="D270" s="15">
        <v>159</v>
      </c>
      <c r="E270" s="19">
        <f t="shared" ref="E270:E278" si="58">D270*C270</f>
        <v>0</v>
      </c>
      <c r="F270" s="17" t="str">
        <f t="shared" ref="F270:F278" si="59">IF(C270="","ATTENZIONE: problema inserimento valore","")</f>
        <v>ATTENZIONE: problema inserimento valore</v>
      </c>
      <c r="G270" s="44"/>
    </row>
    <row r="271" spans="2:7" ht="50.25" thickBot="1" x14ac:dyDescent="0.3">
      <c r="B271" s="45" t="s">
        <v>194</v>
      </c>
      <c r="C271" s="1"/>
      <c r="D271" s="15">
        <v>159</v>
      </c>
      <c r="E271" s="19">
        <f t="shared" si="58"/>
        <v>0</v>
      </c>
      <c r="F271" s="17" t="str">
        <f t="shared" si="59"/>
        <v>ATTENZIONE: problema inserimento valore</v>
      </c>
      <c r="G271" s="44"/>
    </row>
    <row r="272" spans="2:7" ht="33.75" thickBot="1" x14ac:dyDescent="0.3">
      <c r="B272" s="45" t="s">
        <v>195</v>
      </c>
      <c r="C272" s="1"/>
      <c r="D272" s="15">
        <v>159</v>
      </c>
      <c r="E272" s="19">
        <f>D272*C272</f>
        <v>0</v>
      </c>
      <c r="F272" s="17" t="str">
        <f t="shared" si="59"/>
        <v>ATTENZIONE: problema inserimento valore</v>
      </c>
      <c r="G272" s="44"/>
    </row>
    <row r="273" spans="2:7" ht="33.75" thickBot="1" x14ac:dyDescent="0.3">
      <c r="B273" s="45" t="s">
        <v>206</v>
      </c>
      <c r="C273" s="1"/>
      <c r="D273" s="15">
        <v>159</v>
      </c>
      <c r="E273" s="19">
        <f>D273*C273</f>
        <v>0</v>
      </c>
      <c r="F273" s="17" t="str">
        <f t="shared" si="59"/>
        <v>ATTENZIONE: problema inserimento valore</v>
      </c>
      <c r="G273" s="44"/>
    </row>
    <row r="274" spans="2:7" ht="33.75" thickBot="1" x14ac:dyDescent="0.3">
      <c r="B274" s="45" t="s">
        <v>205</v>
      </c>
      <c r="C274" s="1"/>
      <c r="D274" s="15">
        <v>318</v>
      </c>
      <c r="E274" s="19">
        <f t="shared" si="58"/>
        <v>0</v>
      </c>
      <c r="F274" s="17" t="str">
        <f t="shared" si="59"/>
        <v>ATTENZIONE: problema inserimento valore</v>
      </c>
      <c r="G274" s="44"/>
    </row>
    <row r="275" spans="2:7" ht="33.75" thickBot="1" x14ac:dyDescent="0.3">
      <c r="B275" s="45" t="s">
        <v>204</v>
      </c>
      <c r="C275" s="1"/>
      <c r="D275" s="15">
        <v>1908</v>
      </c>
      <c r="E275" s="19">
        <f t="shared" si="58"/>
        <v>0</v>
      </c>
      <c r="F275" s="17" t="str">
        <f t="shared" si="59"/>
        <v>ATTENZIONE: problema inserimento valore</v>
      </c>
      <c r="G275" s="44"/>
    </row>
    <row r="276" spans="2:7" ht="33.75" thickBot="1" x14ac:dyDescent="0.3">
      <c r="B276" s="45" t="s">
        <v>203</v>
      </c>
      <c r="C276" s="1"/>
      <c r="D276" s="15">
        <v>3816</v>
      </c>
      <c r="E276" s="19">
        <f t="shared" si="58"/>
        <v>0</v>
      </c>
      <c r="F276" s="17" t="str">
        <f t="shared" si="59"/>
        <v>ATTENZIONE: problema inserimento valore</v>
      </c>
      <c r="G276" s="44"/>
    </row>
    <row r="277" spans="2:7" ht="33.75" thickBot="1" x14ac:dyDescent="0.3">
      <c r="B277" s="45" t="s">
        <v>207</v>
      </c>
      <c r="C277" s="1"/>
      <c r="D277" s="15">
        <v>382</v>
      </c>
      <c r="E277" s="19">
        <f t="shared" si="58"/>
        <v>0</v>
      </c>
      <c r="F277" s="17" t="str">
        <f t="shared" si="59"/>
        <v>ATTENZIONE: problema inserimento valore</v>
      </c>
      <c r="G277" s="44"/>
    </row>
    <row r="278" spans="2:7" ht="33.75" thickBot="1" x14ac:dyDescent="0.3">
      <c r="B278" s="45" t="s">
        <v>208</v>
      </c>
      <c r="C278" s="1"/>
      <c r="D278" s="15">
        <v>191</v>
      </c>
      <c r="E278" s="19">
        <f t="shared" si="58"/>
        <v>0</v>
      </c>
      <c r="F278" s="17" t="str">
        <f t="shared" si="59"/>
        <v>ATTENZIONE: problema inserimento valore</v>
      </c>
      <c r="G278" s="44"/>
    </row>
    <row r="279" spans="2:7" ht="17.25" thickBot="1" x14ac:dyDescent="0.3">
      <c r="B279" s="85" t="s">
        <v>1</v>
      </c>
      <c r="C279" s="105"/>
      <c r="D279" s="87"/>
      <c r="E279" s="86"/>
      <c r="F279" s="6"/>
      <c r="G279" s="44"/>
    </row>
    <row r="280" spans="2:7" ht="33.75" thickBot="1" x14ac:dyDescent="0.3">
      <c r="B280" s="45" t="s">
        <v>240</v>
      </c>
      <c r="C280" s="1"/>
      <c r="D280" s="15">
        <v>136</v>
      </c>
      <c r="E280" s="19">
        <f t="shared" ref="E280:E284" si="60">D280*C280</f>
        <v>0</v>
      </c>
      <c r="F280" s="17" t="str">
        <f t="shared" ref="F280" si="61">IF(C280="","ATTENZIONE: problema inserimento valore","")</f>
        <v>ATTENZIONE: problema inserimento valore</v>
      </c>
      <c r="G280" s="44"/>
    </row>
    <row r="281" spans="2:7" ht="33.75" thickBot="1" x14ac:dyDescent="0.3">
      <c r="B281" s="45" t="s">
        <v>239</v>
      </c>
      <c r="C281" s="1"/>
      <c r="D281" s="15">
        <v>68</v>
      </c>
      <c r="E281" s="19">
        <f t="shared" si="60"/>
        <v>0</v>
      </c>
      <c r="F281" s="17" t="str">
        <f t="shared" ref="F281:F284" si="62">IF(C281="","ATTENZIONE: problema inserimento valore","")</f>
        <v>ATTENZIONE: problema inserimento valore</v>
      </c>
      <c r="G281" s="44"/>
    </row>
    <row r="282" spans="2:7" ht="50.25" thickBot="1" x14ac:dyDescent="0.3">
      <c r="B282" s="45" t="s">
        <v>209</v>
      </c>
      <c r="C282" s="1"/>
      <c r="D282" s="15">
        <v>272</v>
      </c>
      <c r="E282" s="19">
        <f t="shared" si="60"/>
        <v>0</v>
      </c>
      <c r="F282" s="17" t="str">
        <f t="shared" si="62"/>
        <v>ATTENZIONE: problema inserimento valore</v>
      </c>
      <c r="G282" s="44"/>
    </row>
    <row r="283" spans="2:7" ht="33.75" thickBot="1" x14ac:dyDescent="0.3">
      <c r="B283" s="45" t="s">
        <v>210</v>
      </c>
      <c r="C283" s="1"/>
      <c r="D283" s="15">
        <v>102</v>
      </c>
      <c r="E283" s="19">
        <f t="shared" si="60"/>
        <v>0</v>
      </c>
      <c r="F283" s="17" t="str">
        <f t="shared" si="62"/>
        <v>ATTENZIONE: problema inserimento valore</v>
      </c>
      <c r="G283" s="44"/>
    </row>
    <row r="284" spans="2:7" ht="33.75" thickBot="1" x14ac:dyDescent="0.3">
      <c r="B284" s="45" t="s">
        <v>211</v>
      </c>
      <c r="C284" s="1"/>
      <c r="D284" s="15">
        <v>68</v>
      </c>
      <c r="E284" s="19">
        <f t="shared" si="60"/>
        <v>0</v>
      </c>
      <c r="F284" s="17" t="str">
        <f t="shared" si="62"/>
        <v>ATTENZIONE: problema inserimento valore</v>
      </c>
      <c r="G284" s="44"/>
    </row>
    <row r="285" spans="2:7" ht="17.25" thickBot="1" x14ac:dyDescent="0.3">
      <c r="B285" s="85" t="s">
        <v>2</v>
      </c>
      <c r="C285" s="105"/>
      <c r="D285" s="87"/>
      <c r="E285" s="86"/>
      <c r="F285" s="6"/>
      <c r="G285" s="44"/>
    </row>
    <row r="286" spans="2:7" ht="33.75" thickBot="1" x14ac:dyDescent="0.3">
      <c r="B286" s="45" t="s">
        <v>125</v>
      </c>
      <c r="C286" s="1"/>
      <c r="D286" s="15">
        <v>40</v>
      </c>
      <c r="E286" s="19">
        <f t="shared" ref="E286:E289" si="63">D286*C286</f>
        <v>0</v>
      </c>
      <c r="F286" s="17" t="str">
        <f t="shared" ref="F286:F298" si="64">IF(C286="","ATTENZIONE: problema inserimento valore","")</f>
        <v>ATTENZIONE: problema inserimento valore</v>
      </c>
      <c r="G286" s="44"/>
    </row>
    <row r="287" spans="2:7" ht="50.25" thickBot="1" x14ac:dyDescent="0.3">
      <c r="B287" s="45" t="s">
        <v>212</v>
      </c>
      <c r="C287" s="1"/>
      <c r="D287" s="15">
        <v>140</v>
      </c>
      <c r="E287" s="19">
        <f t="shared" si="63"/>
        <v>0</v>
      </c>
      <c r="F287" s="17" t="str">
        <f t="shared" si="64"/>
        <v>ATTENZIONE: problema inserimento valore</v>
      </c>
      <c r="G287" s="44"/>
    </row>
    <row r="288" spans="2:7" ht="33.75" thickBot="1" x14ac:dyDescent="0.3">
      <c r="B288" s="45" t="s">
        <v>213</v>
      </c>
      <c r="C288" s="1"/>
      <c r="D288" s="15">
        <v>100</v>
      </c>
      <c r="E288" s="19">
        <f t="shared" si="63"/>
        <v>0</v>
      </c>
      <c r="F288" s="17" t="str">
        <f t="shared" si="64"/>
        <v>ATTENZIONE: problema inserimento valore</v>
      </c>
      <c r="G288" s="44"/>
    </row>
    <row r="289" spans="2:16" ht="33.75" thickBot="1" x14ac:dyDescent="0.3">
      <c r="B289" s="45" t="s">
        <v>214</v>
      </c>
      <c r="C289" s="1"/>
      <c r="D289" s="15">
        <v>60</v>
      </c>
      <c r="E289" s="19">
        <f t="shared" si="63"/>
        <v>0</v>
      </c>
      <c r="F289" s="17" t="str">
        <f t="shared" si="64"/>
        <v>ATTENZIONE: problema inserimento valore</v>
      </c>
      <c r="G289" s="44"/>
    </row>
    <row r="290" spans="2:16" ht="17.25" thickBot="1" x14ac:dyDescent="0.3">
      <c r="B290" s="85" t="s">
        <v>13</v>
      </c>
      <c r="C290" s="106"/>
      <c r="D290" s="89"/>
      <c r="E290" s="88"/>
      <c r="F290" s="6"/>
      <c r="G290" s="44"/>
    </row>
    <row r="291" spans="2:16" ht="33.75" thickBot="1" x14ac:dyDescent="0.3">
      <c r="B291" s="45" t="s">
        <v>177</v>
      </c>
      <c r="C291" s="1"/>
      <c r="D291" s="15">
        <v>816</v>
      </c>
      <c r="E291" s="19">
        <f t="shared" ref="E291:E298" si="65">D291*C291</f>
        <v>0</v>
      </c>
      <c r="F291" s="17" t="str">
        <f t="shared" si="64"/>
        <v>ATTENZIONE: problema inserimento valore</v>
      </c>
      <c r="G291" s="44"/>
    </row>
    <row r="292" spans="2:16" ht="33.75" thickBot="1" x14ac:dyDescent="0.3">
      <c r="B292" s="45" t="s">
        <v>103</v>
      </c>
      <c r="C292" s="1"/>
      <c r="D292" s="15">
        <v>1235</v>
      </c>
      <c r="E292" s="19">
        <f t="shared" si="65"/>
        <v>0</v>
      </c>
      <c r="F292" s="17" t="str">
        <f t="shared" si="64"/>
        <v>ATTENZIONE: problema inserimento valore</v>
      </c>
      <c r="G292" s="44"/>
    </row>
    <row r="293" spans="2:16" ht="33.75" thickBot="1" x14ac:dyDescent="0.3">
      <c r="B293" s="45" t="s">
        <v>104</v>
      </c>
      <c r="C293" s="1"/>
      <c r="D293" s="15">
        <v>6173</v>
      </c>
      <c r="E293" s="19">
        <f t="shared" si="65"/>
        <v>0</v>
      </c>
      <c r="F293" s="17" t="str">
        <f t="shared" si="64"/>
        <v>ATTENZIONE: problema inserimento valore</v>
      </c>
      <c r="G293" s="44"/>
    </row>
    <row r="294" spans="2:16" ht="33.75" thickBot="1" x14ac:dyDescent="0.3">
      <c r="B294" s="45" t="s">
        <v>105</v>
      </c>
      <c r="C294" s="1"/>
      <c r="D294" s="15">
        <v>1076</v>
      </c>
      <c r="E294" s="19">
        <f t="shared" si="65"/>
        <v>0</v>
      </c>
      <c r="F294" s="17" t="str">
        <f t="shared" si="64"/>
        <v>ATTENZIONE: problema inserimento valore</v>
      </c>
      <c r="G294" s="44"/>
    </row>
    <row r="295" spans="2:16" ht="33.75" thickBot="1" x14ac:dyDescent="0.3">
      <c r="B295" s="45" t="s">
        <v>106</v>
      </c>
      <c r="C295" s="1"/>
      <c r="D295" s="15">
        <v>538</v>
      </c>
      <c r="E295" s="19">
        <f t="shared" si="65"/>
        <v>0</v>
      </c>
      <c r="F295" s="17" t="str">
        <f t="shared" si="64"/>
        <v>ATTENZIONE: problema inserimento valore</v>
      </c>
      <c r="G295" s="44"/>
    </row>
    <row r="296" spans="2:16" ht="33.75" thickBot="1" x14ac:dyDescent="0.3">
      <c r="B296" s="45" t="s">
        <v>107</v>
      </c>
      <c r="C296" s="1"/>
      <c r="D296" s="15">
        <v>54</v>
      </c>
      <c r="E296" s="19">
        <f t="shared" si="65"/>
        <v>0</v>
      </c>
      <c r="F296" s="17" t="str">
        <f t="shared" si="64"/>
        <v>ATTENZIONE: problema inserimento valore</v>
      </c>
      <c r="G296" s="44"/>
    </row>
    <row r="297" spans="2:16" ht="33.75" thickBot="1" x14ac:dyDescent="0.3">
      <c r="B297" s="45" t="s">
        <v>178</v>
      </c>
      <c r="C297" s="1"/>
      <c r="D297" s="15">
        <v>125</v>
      </c>
      <c r="E297" s="19">
        <f t="shared" si="65"/>
        <v>0</v>
      </c>
      <c r="F297" s="17" t="str">
        <f t="shared" si="64"/>
        <v>ATTENZIONE: problema inserimento valore</v>
      </c>
      <c r="G297" s="44"/>
    </row>
    <row r="298" spans="2:16" ht="33.75" thickBot="1" x14ac:dyDescent="0.3">
      <c r="B298" s="45" t="s">
        <v>179</v>
      </c>
      <c r="C298" s="1"/>
      <c r="D298" s="15">
        <v>63</v>
      </c>
      <c r="E298" s="19">
        <f t="shared" si="65"/>
        <v>0</v>
      </c>
      <c r="F298" s="17" t="str">
        <f t="shared" si="64"/>
        <v>ATTENZIONE: problema inserimento valore</v>
      </c>
      <c r="G298" s="44"/>
    </row>
    <row r="299" spans="2:16" ht="33.75" thickBot="1" x14ac:dyDescent="0.3">
      <c r="D299" s="21" t="s">
        <v>227</v>
      </c>
      <c r="E299" s="22">
        <f>TRUNC(SUM(E248:E298),2)</f>
        <v>0</v>
      </c>
      <c r="F299" s="6"/>
      <c r="G299" s="6"/>
    </row>
    <row r="300" spans="2:16" x14ac:dyDescent="0.25">
      <c r="G300" s="23"/>
      <c r="H300" s="24"/>
    </row>
    <row r="301" spans="2:16" x14ac:dyDescent="0.25">
      <c r="C301" s="6"/>
      <c r="D301" s="6"/>
      <c r="G301" s="6"/>
      <c r="I301" s="54"/>
      <c r="J301" s="90"/>
    </row>
    <row r="302" spans="2:16" ht="18" x14ac:dyDescent="0.25">
      <c r="C302" s="6"/>
      <c r="D302" s="91"/>
      <c r="I302" s="92"/>
      <c r="J302" s="90"/>
      <c r="M302" s="8"/>
    </row>
    <row r="303" spans="2:16" ht="17.25" thickBot="1" x14ac:dyDescent="0.3">
      <c r="C303" s="59"/>
      <c r="D303" s="59"/>
      <c r="G303" s="6"/>
      <c r="H303" s="93"/>
      <c r="N303" s="8"/>
      <c r="O303" s="8"/>
      <c r="P303" s="8"/>
    </row>
    <row r="304" spans="2:16" ht="39.75" customHeight="1" thickBot="1" x14ac:dyDescent="0.3">
      <c r="B304" s="94" t="s">
        <v>262</v>
      </c>
      <c r="C304" s="95">
        <f>TRUNC(59/176*(E15+F27+H27+F55+H55+E67+E75+E80+F93+H93+F103+H103+F130+H130+E139+E148+E161+E178+E184+E192+E200+E205+E212+E219+E225+E232+E242+E299),2)</f>
        <v>0</v>
      </c>
      <c r="D304" s="96" t="str">
        <f>IF(C304&gt;59000000,"Superata base d'asta L1","")</f>
        <v/>
      </c>
      <c r="G304" s="6"/>
    </row>
    <row r="305" spans="2:7" x14ac:dyDescent="0.25">
      <c r="G305" s="6"/>
    </row>
    <row r="306" spans="2:7" x14ac:dyDescent="0.25">
      <c r="B306" s="33"/>
      <c r="C306" s="76"/>
      <c r="D306" s="76"/>
      <c r="E306" s="76"/>
      <c r="F306" s="76"/>
      <c r="G306" s="6"/>
    </row>
    <row r="307" spans="2:7" x14ac:dyDescent="0.25">
      <c r="B307" s="33"/>
      <c r="C307" s="76"/>
      <c r="D307" s="76"/>
      <c r="E307" s="76"/>
      <c r="F307" s="76"/>
      <c r="G307" s="6"/>
    </row>
    <row r="308" spans="2:7" x14ac:dyDescent="0.25">
      <c r="B308" s="97"/>
      <c r="C308" s="98"/>
      <c r="D308" s="98"/>
      <c r="E308" s="99"/>
      <c r="F308" s="76"/>
      <c r="G308" s="6"/>
    </row>
    <row r="309" spans="2:7" x14ac:dyDescent="0.25">
      <c r="B309" s="100"/>
      <c r="C309" s="101"/>
      <c r="D309" s="102"/>
      <c r="E309" s="76"/>
      <c r="F309" s="76"/>
      <c r="G309" s="6"/>
    </row>
    <row r="310" spans="2:7" x14ac:dyDescent="0.25">
      <c r="B310" s="33"/>
      <c r="C310" s="76"/>
      <c r="D310" s="76"/>
      <c r="E310" s="76"/>
      <c r="F310" s="76"/>
      <c r="G310" s="6"/>
    </row>
    <row r="311" spans="2:7" x14ac:dyDescent="0.25">
      <c r="B311" s="33"/>
      <c r="C311" s="76"/>
      <c r="D311" s="76"/>
      <c r="E311" s="103"/>
      <c r="F311" s="76"/>
      <c r="G311" s="6"/>
    </row>
    <row r="312" spans="2:7" x14ac:dyDescent="0.25">
      <c r="B312" s="97"/>
      <c r="C312" s="98"/>
      <c r="D312" s="76"/>
      <c r="E312" s="99"/>
      <c r="F312" s="76"/>
      <c r="G312" s="6"/>
    </row>
    <row r="313" spans="2:7" x14ac:dyDescent="0.25">
      <c r="B313" s="33"/>
      <c r="C313" s="76"/>
      <c r="D313" s="76"/>
      <c r="E313" s="103"/>
      <c r="F313" s="76"/>
      <c r="G313" s="6"/>
    </row>
    <row r="314" spans="2:7" x14ac:dyDescent="0.25">
      <c r="G314" s="6"/>
    </row>
    <row r="315" spans="2:7" x14ac:dyDescent="0.25">
      <c r="G315" s="6"/>
    </row>
    <row r="316" spans="2:7" x14ac:dyDescent="0.25">
      <c r="G316" s="6"/>
    </row>
    <row r="317" spans="2:7" x14ac:dyDescent="0.25">
      <c r="G317" s="6"/>
    </row>
    <row r="318" spans="2:7" x14ac:dyDescent="0.25">
      <c r="G318" s="6"/>
    </row>
    <row r="319" spans="2:7" x14ac:dyDescent="0.25">
      <c r="G319" s="6"/>
    </row>
    <row r="320" spans="2:7" x14ac:dyDescent="0.25">
      <c r="C320" s="104"/>
      <c r="G320" s="6"/>
    </row>
    <row r="325" spans="3:3" x14ac:dyDescent="0.25">
      <c r="C325" s="104"/>
    </row>
    <row r="326" spans="3:3" x14ac:dyDescent="0.25">
      <c r="C326" s="104"/>
    </row>
  </sheetData>
  <sheetProtection password="9996" sheet="1" objects="1" scenarios="1" selectLockedCells="1"/>
  <mergeCells count="33">
    <mergeCell ref="E222:E223"/>
    <mergeCell ref="E228:E230"/>
    <mergeCell ref="B235:B236"/>
    <mergeCell ref="F30:F32"/>
    <mergeCell ref="E187:E188"/>
    <mergeCell ref="D33:D44"/>
    <mergeCell ref="D84:D91"/>
    <mergeCell ref="D97:D101"/>
    <mergeCell ref="D107:D112"/>
    <mergeCell ref="D114:D117"/>
    <mergeCell ref="D120:D128"/>
    <mergeCell ref="D187:D188"/>
    <mergeCell ref="B1:E1"/>
    <mergeCell ref="B30:B32"/>
    <mergeCell ref="C30:C32"/>
    <mergeCell ref="D30:D32"/>
    <mergeCell ref="E30:E32"/>
    <mergeCell ref="D46:D52"/>
    <mergeCell ref="C222:C223"/>
    <mergeCell ref="D222:D223"/>
    <mergeCell ref="B228:B230"/>
    <mergeCell ref="C228:C230"/>
    <mergeCell ref="D228:D230"/>
    <mergeCell ref="B187:B188"/>
    <mergeCell ref="C187:C188"/>
    <mergeCell ref="B222:B223"/>
    <mergeCell ref="E245:E246"/>
    <mergeCell ref="B245:B246"/>
    <mergeCell ref="C245:C246"/>
    <mergeCell ref="D245:D246"/>
    <mergeCell ref="E235:E236"/>
    <mergeCell ref="C235:C236"/>
    <mergeCell ref="D235:D236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rowBreaks count="3" manualBreakCount="3">
    <brk id="47" max="16383" man="1"/>
    <brk id="132" max="16383" man="1"/>
    <brk id="20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6"/>
  <sheetViews>
    <sheetView zoomScale="70" zoomScaleNormal="70" workbookViewId="0">
      <selection activeCell="C7" sqref="C7"/>
    </sheetView>
  </sheetViews>
  <sheetFormatPr defaultRowHeight="16.5" x14ac:dyDescent="0.25"/>
  <cols>
    <col min="1" max="1" width="16.85546875" style="6" customWidth="1"/>
    <col min="2" max="2" width="78.140625" style="6" customWidth="1"/>
    <col min="3" max="3" width="33.7109375" style="8" bestFit="1" customWidth="1"/>
    <col min="4" max="4" width="33.28515625" style="8" customWidth="1"/>
    <col min="5" max="5" width="26.5703125" style="8" bestFit="1" customWidth="1"/>
    <col min="6" max="6" width="22.85546875" style="8" bestFit="1" customWidth="1"/>
    <col min="7" max="7" width="65.140625" style="8" customWidth="1"/>
    <col min="8" max="8" width="30.42578125" style="6" customWidth="1"/>
    <col min="9" max="9" width="41.140625" style="6" bestFit="1" customWidth="1"/>
    <col min="10" max="10" width="75.28515625" style="6" bestFit="1" customWidth="1"/>
    <col min="11" max="11" width="20.28515625" style="6" bestFit="1" customWidth="1"/>
    <col min="12" max="12" width="20.85546875" style="6" customWidth="1"/>
    <col min="13" max="13" width="32.85546875" style="6" bestFit="1" customWidth="1"/>
    <col min="14" max="14" width="24.7109375" style="6" customWidth="1"/>
    <col min="15" max="15" width="19" style="6" bestFit="1" customWidth="1"/>
    <col min="16" max="16" width="16.42578125" style="6" customWidth="1"/>
    <col min="17" max="17" width="19.5703125" style="6" bestFit="1" customWidth="1"/>
    <col min="18" max="18" width="17.7109375" style="6" bestFit="1" customWidth="1"/>
    <col min="19" max="19" width="18.28515625" style="6" customWidth="1"/>
    <col min="20" max="20" width="15.85546875" style="6" customWidth="1"/>
    <col min="21" max="21" width="9.140625" style="6"/>
    <col min="22" max="22" width="14.7109375" style="6" bestFit="1" customWidth="1"/>
    <col min="23" max="23" width="11.5703125" style="6" bestFit="1" customWidth="1"/>
    <col min="24" max="24" width="15" style="6" customWidth="1"/>
    <col min="25" max="25" width="11.5703125" style="6" bestFit="1" customWidth="1"/>
    <col min="26" max="26" width="14.42578125" style="6" customWidth="1"/>
    <col min="27" max="27" width="11.5703125" style="6" bestFit="1" customWidth="1"/>
    <col min="28" max="28" width="15.7109375" style="6" customWidth="1"/>
    <col min="29" max="16384" width="9.140625" style="6"/>
  </cols>
  <sheetData>
    <row r="1" spans="2:7" ht="108" customHeight="1" x14ac:dyDescent="0.25">
      <c r="B1" s="7" t="s">
        <v>139</v>
      </c>
      <c r="C1" s="7"/>
      <c r="D1" s="7"/>
      <c r="E1" s="7"/>
    </row>
    <row r="3" spans="2:7" x14ac:dyDescent="0.25">
      <c r="B3" s="9" t="s">
        <v>9</v>
      </c>
    </row>
    <row r="4" spans="2:7" ht="17.25" thickBot="1" x14ac:dyDescent="0.3">
      <c r="B4" s="10"/>
      <c r="G4" s="6"/>
    </row>
    <row r="5" spans="2:7" ht="17.25" thickBot="1" x14ac:dyDescent="0.3">
      <c r="B5" s="11" t="s">
        <v>10</v>
      </c>
      <c r="C5" s="12" t="s">
        <v>83</v>
      </c>
      <c r="D5" s="12" t="s">
        <v>88</v>
      </c>
      <c r="E5" s="13" t="s">
        <v>11</v>
      </c>
      <c r="F5" s="6"/>
      <c r="G5" s="6"/>
    </row>
    <row r="6" spans="2:7" ht="33.75" thickBot="1" x14ac:dyDescent="0.3">
      <c r="B6" s="14" t="s">
        <v>18</v>
      </c>
      <c r="C6" s="4"/>
      <c r="D6" s="15">
        <v>24571</v>
      </c>
      <c r="E6" s="16">
        <f>C6*D6</f>
        <v>0</v>
      </c>
      <c r="F6" s="17" t="str">
        <f>IF(C6="","ATTENZIONE: problema inserimento valore","")</f>
        <v>ATTENZIONE: problema inserimento valore</v>
      </c>
      <c r="G6" s="18"/>
    </row>
    <row r="7" spans="2:7" ht="33.75" thickBot="1" x14ac:dyDescent="0.3">
      <c r="B7" s="14" t="s">
        <v>14</v>
      </c>
      <c r="C7" s="4"/>
      <c r="D7" s="15">
        <v>15754</v>
      </c>
      <c r="E7" s="16">
        <f t="shared" ref="E7:E14" si="0">C7*D7</f>
        <v>0</v>
      </c>
      <c r="F7" s="17" t="str">
        <f t="shared" ref="F7:F14" si="1">IF(C7="","ATTENZIONE: problema inserimento valore","")</f>
        <v>ATTENZIONE: problema inserimento valore</v>
      </c>
      <c r="G7" s="18"/>
    </row>
    <row r="8" spans="2:7" ht="33.75" thickBot="1" x14ac:dyDescent="0.3">
      <c r="B8" s="14" t="s">
        <v>15</v>
      </c>
      <c r="C8" s="4"/>
      <c r="D8" s="15">
        <v>65842</v>
      </c>
      <c r="E8" s="16">
        <f t="shared" si="0"/>
        <v>0</v>
      </c>
      <c r="F8" s="17" t="str">
        <f t="shared" si="1"/>
        <v>ATTENZIONE: problema inserimento valore</v>
      </c>
      <c r="G8" s="18"/>
    </row>
    <row r="9" spans="2:7" ht="33.75" thickBot="1" x14ac:dyDescent="0.3">
      <c r="B9" s="14" t="s">
        <v>16</v>
      </c>
      <c r="C9" s="4"/>
      <c r="D9" s="15">
        <v>18925</v>
      </c>
      <c r="E9" s="16">
        <f t="shared" si="0"/>
        <v>0</v>
      </c>
      <c r="F9" s="17" t="str">
        <f t="shared" si="1"/>
        <v>ATTENZIONE: problema inserimento valore</v>
      </c>
      <c r="G9" s="18"/>
    </row>
    <row r="10" spans="2:7" ht="33.75" thickBot="1" x14ac:dyDescent="0.3">
      <c r="B10" s="14" t="s">
        <v>17</v>
      </c>
      <c r="C10" s="4"/>
      <c r="D10" s="15">
        <v>3190</v>
      </c>
      <c r="E10" s="16">
        <f t="shared" si="0"/>
        <v>0</v>
      </c>
      <c r="F10" s="17" t="str">
        <f t="shared" si="1"/>
        <v>ATTENZIONE: problema inserimento valore</v>
      </c>
      <c r="G10" s="18"/>
    </row>
    <row r="11" spans="2:7" ht="17.25" thickBot="1" x14ac:dyDescent="0.3">
      <c r="B11" s="14" t="s">
        <v>108</v>
      </c>
      <c r="C11" s="4"/>
      <c r="D11" s="15">
        <v>3200</v>
      </c>
      <c r="E11" s="16">
        <f t="shared" si="0"/>
        <v>0</v>
      </c>
      <c r="F11" s="17" t="str">
        <f t="shared" si="1"/>
        <v>ATTENZIONE: problema inserimento valore</v>
      </c>
      <c r="G11" s="18"/>
    </row>
    <row r="12" spans="2:7" ht="17.25" thickBot="1" x14ac:dyDescent="0.3">
      <c r="B12" s="14" t="s">
        <v>109</v>
      </c>
      <c r="C12" s="4"/>
      <c r="D12" s="15">
        <v>27600</v>
      </c>
      <c r="E12" s="16">
        <f t="shared" si="0"/>
        <v>0</v>
      </c>
      <c r="F12" s="17" t="str">
        <f t="shared" si="1"/>
        <v>ATTENZIONE: problema inserimento valore</v>
      </c>
      <c r="G12" s="18"/>
    </row>
    <row r="13" spans="2:7" ht="17.25" thickBot="1" x14ac:dyDescent="0.3">
      <c r="B13" s="14" t="s">
        <v>110</v>
      </c>
      <c r="C13" s="4"/>
      <c r="D13" s="15">
        <v>3415</v>
      </c>
      <c r="E13" s="16">
        <f t="shared" si="0"/>
        <v>0</v>
      </c>
      <c r="F13" s="17" t="str">
        <f t="shared" si="1"/>
        <v>ATTENZIONE: problema inserimento valore</v>
      </c>
      <c r="G13" s="18"/>
    </row>
    <row r="14" spans="2:7" ht="17.25" thickBot="1" x14ac:dyDescent="0.3">
      <c r="B14" s="19" t="s">
        <v>202</v>
      </c>
      <c r="C14" s="4"/>
      <c r="D14" s="15">
        <v>1230</v>
      </c>
      <c r="E14" s="19">
        <f t="shared" si="0"/>
        <v>0</v>
      </c>
      <c r="F14" s="17" t="str">
        <f t="shared" si="1"/>
        <v>ATTENZIONE: problema inserimento valore</v>
      </c>
      <c r="G14" s="18"/>
    </row>
    <row r="15" spans="2:7" ht="33.75" thickBot="1" x14ac:dyDescent="0.3">
      <c r="C15" s="20"/>
      <c r="D15" s="21" t="s">
        <v>261</v>
      </c>
      <c r="E15" s="22">
        <f>TRUNC(SUM(E6:E14),2)</f>
        <v>0</v>
      </c>
      <c r="F15" s="6"/>
      <c r="G15" s="6"/>
    </row>
    <row r="16" spans="2:7" x14ac:dyDescent="0.25">
      <c r="B16" s="8"/>
      <c r="D16" s="23"/>
      <c r="E16" s="24"/>
      <c r="F16" s="20"/>
    </row>
    <row r="17" spans="2:9" ht="17.25" thickBot="1" x14ac:dyDescent="0.3">
      <c r="B17" s="25"/>
      <c r="G17" s="6"/>
    </row>
    <row r="18" spans="2:9" ht="33.75" thickBot="1" x14ac:dyDescent="0.3">
      <c r="B18" s="26" t="s">
        <v>111</v>
      </c>
      <c r="C18" s="27" t="s">
        <v>83</v>
      </c>
      <c r="D18" s="27" t="s">
        <v>84</v>
      </c>
      <c r="E18" s="27" t="s">
        <v>85</v>
      </c>
      <c r="F18" s="27" t="s">
        <v>11</v>
      </c>
      <c r="G18" s="28"/>
    </row>
    <row r="19" spans="2:9" ht="17.25" thickBot="1" x14ac:dyDescent="0.3">
      <c r="B19" s="14" t="s">
        <v>20</v>
      </c>
      <c r="C19" s="1"/>
      <c r="D19" s="29"/>
      <c r="E19" s="15">
        <v>14077492</v>
      </c>
      <c r="F19" s="19">
        <f>E19*C19</f>
        <v>0</v>
      </c>
      <c r="G19" s="17" t="str">
        <f>IF(C19="","ATTENZIONE: problema inserimento valore","")</f>
        <v>ATTENZIONE: problema inserimento valore</v>
      </c>
      <c r="H19" s="28"/>
    </row>
    <row r="20" spans="2:9" ht="17.25" thickBot="1" x14ac:dyDescent="0.3">
      <c r="B20" s="14" t="s">
        <v>21</v>
      </c>
      <c r="C20" s="1"/>
      <c r="D20" s="29"/>
      <c r="E20" s="15">
        <v>255958</v>
      </c>
      <c r="F20" s="19">
        <f t="shared" ref="F20:F22" si="2">E20*C20</f>
        <v>0</v>
      </c>
      <c r="G20" s="17" t="str">
        <f t="shared" ref="G20:G26" si="3">IF(C20="","ATTENZIONE: problema inserimento valore","")</f>
        <v>ATTENZIONE: problema inserimento valore</v>
      </c>
      <c r="H20" s="28"/>
    </row>
    <row r="21" spans="2:9" ht="17.25" thickBot="1" x14ac:dyDescent="0.3">
      <c r="B21" s="14" t="s">
        <v>140</v>
      </c>
      <c r="C21" s="1"/>
      <c r="D21" s="29"/>
      <c r="E21" s="15">
        <v>599720</v>
      </c>
      <c r="F21" s="19">
        <f t="shared" si="2"/>
        <v>0</v>
      </c>
      <c r="G21" s="17" t="str">
        <f t="shared" si="3"/>
        <v>ATTENZIONE: problema inserimento valore</v>
      </c>
      <c r="H21" s="28"/>
    </row>
    <row r="22" spans="2:9" ht="17.25" thickBot="1" x14ac:dyDescent="0.3">
      <c r="B22" s="14" t="s">
        <v>22</v>
      </c>
      <c r="C22" s="1"/>
      <c r="D22" s="29"/>
      <c r="E22" s="15">
        <v>111835</v>
      </c>
      <c r="F22" s="19">
        <f t="shared" si="2"/>
        <v>0</v>
      </c>
      <c r="G22" s="17" t="str">
        <f t="shared" si="3"/>
        <v>ATTENZIONE: problema inserimento valore</v>
      </c>
      <c r="H22" s="28"/>
    </row>
    <row r="23" spans="2:9" ht="33.75" thickBot="1" x14ac:dyDescent="0.3">
      <c r="B23" s="30" t="s">
        <v>75</v>
      </c>
      <c r="C23" s="2"/>
      <c r="D23" s="31">
        <v>0.5</v>
      </c>
      <c r="E23" s="15">
        <v>15045005</v>
      </c>
      <c r="F23" s="19">
        <f>IF(C23&lt;=D23,D23*E23,C23*E23)*AND(C23&lt;&gt;0)</f>
        <v>0</v>
      </c>
      <c r="G23" s="17" t="str">
        <f t="shared" si="3"/>
        <v>ATTENZIONE: problema inserimento valore</v>
      </c>
      <c r="H23" s="28"/>
    </row>
    <row r="24" spans="2:9" ht="33.75" thickBot="1" x14ac:dyDescent="0.3">
      <c r="B24" s="14" t="s">
        <v>23</v>
      </c>
      <c r="C24" s="1"/>
      <c r="D24" s="29"/>
      <c r="E24" s="15">
        <v>149793</v>
      </c>
      <c r="F24" s="19">
        <f t="shared" ref="F24:F25" si="4">E24*C24</f>
        <v>0</v>
      </c>
      <c r="G24" s="17" t="str">
        <f t="shared" si="3"/>
        <v>ATTENZIONE: problema inserimento valore</v>
      </c>
      <c r="H24" s="28"/>
    </row>
    <row r="25" spans="2:9" ht="33.75" thickBot="1" x14ac:dyDescent="0.3">
      <c r="B25" s="14" t="s">
        <v>24</v>
      </c>
      <c r="C25" s="1"/>
      <c r="D25" s="29"/>
      <c r="E25" s="15">
        <v>46186</v>
      </c>
      <c r="F25" s="19">
        <f t="shared" si="4"/>
        <v>0</v>
      </c>
      <c r="G25" s="17" t="str">
        <f t="shared" si="3"/>
        <v>ATTENZIONE: problema inserimento valore</v>
      </c>
      <c r="H25" s="28"/>
    </row>
    <row r="26" spans="2:9" ht="33.75" thickBot="1" x14ac:dyDescent="0.3">
      <c r="B26" s="30" t="s">
        <v>76</v>
      </c>
      <c r="C26" s="2"/>
      <c r="D26" s="31">
        <v>1.9</v>
      </c>
      <c r="E26" s="15">
        <v>195979</v>
      </c>
      <c r="F26" s="19">
        <f>IF(C26&lt;=D26,D26*E26,C26*E26)*AND(C26&lt;&gt;0)</f>
        <v>0</v>
      </c>
      <c r="G26" s="17" t="str">
        <f t="shared" si="3"/>
        <v>ATTENZIONE: problema inserimento valore</v>
      </c>
      <c r="H26" s="28"/>
    </row>
    <row r="27" spans="2:9" ht="50.25" thickBot="1" x14ac:dyDescent="0.3">
      <c r="E27" s="26" t="s">
        <v>112</v>
      </c>
      <c r="F27" s="32">
        <f>TRUNC(F19+F20+F21+F22+F24+F25,2)</f>
        <v>0</v>
      </c>
      <c r="G27" s="26" t="s">
        <v>113</v>
      </c>
      <c r="H27" s="32">
        <f>TRUNC(F23+F26,2)</f>
        <v>0</v>
      </c>
    </row>
    <row r="28" spans="2:9" x14ac:dyDescent="0.25">
      <c r="B28" s="10"/>
      <c r="F28" s="24"/>
      <c r="G28" s="33"/>
      <c r="H28" s="24"/>
      <c r="I28" s="34"/>
    </row>
    <row r="29" spans="2:9" ht="17.25" thickBot="1" x14ac:dyDescent="0.3">
      <c r="B29" s="10"/>
      <c r="G29" s="6"/>
    </row>
    <row r="30" spans="2:9" ht="16.5" customHeight="1" thickBot="1" x14ac:dyDescent="0.3">
      <c r="B30" s="35" t="s">
        <v>19</v>
      </c>
      <c r="C30" s="36" t="s">
        <v>86</v>
      </c>
      <c r="D30" s="36" t="s">
        <v>84</v>
      </c>
      <c r="E30" s="36" t="s">
        <v>85</v>
      </c>
      <c r="F30" s="36" t="s">
        <v>11</v>
      </c>
      <c r="G30" s="37"/>
      <c r="H30" s="38"/>
    </row>
    <row r="31" spans="2:9" ht="17.25" thickBot="1" x14ac:dyDescent="0.3">
      <c r="B31" s="35"/>
      <c r="C31" s="36"/>
      <c r="D31" s="36"/>
      <c r="E31" s="36"/>
      <c r="F31" s="36"/>
      <c r="G31" s="37"/>
      <c r="H31" s="38"/>
    </row>
    <row r="32" spans="2:9" ht="41.25" customHeight="1" thickBot="1" x14ac:dyDescent="0.3">
      <c r="B32" s="35"/>
      <c r="C32" s="36"/>
      <c r="D32" s="36"/>
      <c r="E32" s="36"/>
      <c r="F32" s="36"/>
      <c r="G32" s="37"/>
      <c r="H32" s="38"/>
    </row>
    <row r="33" spans="2:8" ht="33.75" thickBot="1" x14ac:dyDescent="0.3">
      <c r="B33" s="14" t="s">
        <v>25</v>
      </c>
      <c r="C33" s="1"/>
      <c r="D33" s="39"/>
      <c r="E33" s="15">
        <v>89939</v>
      </c>
      <c r="F33" s="19">
        <f>E33*C33</f>
        <v>0</v>
      </c>
      <c r="G33" s="17" t="str">
        <f t="shared" ref="G33:G54" si="5">IF(C33="","ATTENZIONE: problema inserimento valore","")</f>
        <v>ATTENZIONE: problema inserimento valore</v>
      </c>
      <c r="H33" s="38"/>
    </row>
    <row r="34" spans="2:8" ht="33.75" thickBot="1" x14ac:dyDescent="0.3">
      <c r="B34" s="14" t="s">
        <v>26</v>
      </c>
      <c r="C34" s="1"/>
      <c r="D34" s="39"/>
      <c r="E34" s="15">
        <v>83840</v>
      </c>
      <c r="F34" s="19">
        <f t="shared" ref="F34:F44" si="6">E34*C34</f>
        <v>0</v>
      </c>
      <c r="G34" s="17" t="str">
        <f t="shared" si="5"/>
        <v>ATTENZIONE: problema inserimento valore</v>
      </c>
      <c r="H34" s="38"/>
    </row>
    <row r="35" spans="2:8" ht="33.75" thickBot="1" x14ac:dyDescent="0.3">
      <c r="B35" s="14" t="s">
        <v>27</v>
      </c>
      <c r="C35" s="1"/>
      <c r="D35" s="39"/>
      <c r="E35" s="15">
        <v>207870</v>
      </c>
      <c r="F35" s="19">
        <f t="shared" si="6"/>
        <v>0</v>
      </c>
      <c r="G35" s="17" t="str">
        <f t="shared" si="5"/>
        <v>ATTENZIONE: problema inserimento valore</v>
      </c>
      <c r="H35" s="38"/>
    </row>
    <row r="36" spans="2:8" ht="33.75" thickBot="1" x14ac:dyDescent="0.3">
      <c r="B36" s="14" t="s">
        <v>28</v>
      </c>
      <c r="C36" s="1"/>
      <c r="D36" s="39"/>
      <c r="E36" s="15">
        <v>158768</v>
      </c>
      <c r="F36" s="19">
        <f t="shared" si="6"/>
        <v>0</v>
      </c>
      <c r="G36" s="17" t="str">
        <f t="shared" si="5"/>
        <v>ATTENZIONE: problema inserimento valore</v>
      </c>
      <c r="H36" s="38"/>
    </row>
    <row r="37" spans="2:8" ht="33.75" thickBot="1" x14ac:dyDescent="0.3">
      <c r="B37" s="14" t="s">
        <v>29</v>
      </c>
      <c r="C37" s="1"/>
      <c r="D37" s="39"/>
      <c r="E37" s="15">
        <v>108548</v>
      </c>
      <c r="F37" s="19">
        <f t="shared" si="6"/>
        <v>0</v>
      </c>
      <c r="G37" s="17" t="str">
        <f t="shared" si="5"/>
        <v>ATTENZIONE: problema inserimento valore</v>
      </c>
      <c r="H37" s="38"/>
    </row>
    <row r="38" spans="2:8" ht="33.75" thickBot="1" x14ac:dyDescent="0.3">
      <c r="B38" s="14" t="s">
        <v>30</v>
      </c>
      <c r="C38" s="1"/>
      <c r="D38" s="39"/>
      <c r="E38" s="15">
        <v>20576</v>
      </c>
      <c r="F38" s="19">
        <f t="shared" si="6"/>
        <v>0</v>
      </c>
      <c r="G38" s="17" t="str">
        <f t="shared" si="5"/>
        <v>ATTENZIONE: problema inserimento valore</v>
      </c>
      <c r="H38" s="38"/>
    </row>
    <row r="39" spans="2:8" ht="33.75" thickBot="1" x14ac:dyDescent="0.3">
      <c r="B39" s="14" t="s">
        <v>31</v>
      </c>
      <c r="C39" s="1"/>
      <c r="D39" s="39"/>
      <c r="E39" s="15">
        <v>23092</v>
      </c>
      <c r="F39" s="19">
        <f t="shared" si="6"/>
        <v>0</v>
      </c>
      <c r="G39" s="17" t="str">
        <f t="shared" si="5"/>
        <v>ATTENZIONE: problema inserimento valore</v>
      </c>
      <c r="H39" s="38"/>
    </row>
    <row r="40" spans="2:8" ht="33.75" thickBot="1" x14ac:dyDescent="0.3">
      <c r="B40" s="14" t="s">
        <v>32</v>
      </c>
      <c r="C40" s="1"/>
      <c r="D40" s="39"/>
      <c r="E40" s="15">
        <v>201133</v>
      </c>
      <c r="F40" s="19">
        <f t="shared" si="6"/>
        <v>0</v>
      </c>
      <c r="G40" s="17" t="str">
        <f t="shared" si="5"/>
        <v>ATTENZIONE: problema inserimento valore</v>
      </c>
      <c r="H40" s="38"/>
    </row>
    <row r="41" spans="2:8" ht="33.75" thickBot="1" x14ac:dyDescent="0.3">
      <c r="B41" s="14" t="s">
        <v>141</v>
      </c>
      <c r="C41" s="1"/>
      <c r="D41" s="39"/>
      <c r="E41" s="15">
        <v>12272</v>
      </c>
      <c r="F41" s="19">
        <f t="shared" si="6"/>
        <v>0</v>
      </c>
      <c r="G41" s="17" t="str">
        <f t="shared" si="5"/>
        <v>ATTENZIONE: problema inserimento valore</v>
      </c>
      <c r="H41" s="38"/>
    </row>
    <row r="42" spans="2:8" ht="33.75" thickBot="1" x14ac:dyDescent="0.3">
      <c r="B42" s="14" t="s">
        <v>142</v>
      </c>
      <c r="C42" s="1"/>
      <c r="D42" s="39"/>
      <c r="E42" s="15">
        <v>11181</v>
      </c>
      <c r="F42" s="19">
        <f t="shared" si="6"/>
        <v>0</v>
      </c>
      <c r="G42" s="17" t="str">
        <f t="shared" si="5"/>
        <v>ATTENZIONE: problema inserimento valore</v>
      </c>
      <c r="H42" s="38"/>
    </row>
    <row r="43" spans="2:8" ht="33.75" thickBot="1" x14ac:dyDescent="0.3">
      <c r="B43" s="14" t="s">
        <v>143</v>
      </c>
      <c r="C43" s="1"/>
      <c r="D43" s="39"/>
      <c r="E43" s="15">
        <v>20926</v>
      </c>
      <c r="F43" s="19">
        <f t="shared" si="6"/>
        <v>0</v>
      </c>
      <c r="G43" s="17" t="str">
        <f t="shared" si="5"/>
        <v>ATTENZIONE: problema inserimento valore</v>
      </c>
      <c r="H43" s="38"/>
    </row>
    <row r="44" spans="2:8" ht="33.75" thickBot="1" x14ac:dyDescent="0.3">
      <c r="B44" s="14" t="s">
        <v>144</v>
      </c>
      <c r="C44" s="1"/>
      <c r="D44" s="39"/>
      <c r="E44" s="15">
        <v>72971</v>
      </c>
      <c r="F44" s="19">
        <f t="shared" si="6"/>
        <v>0</v>
      </c>
      <c r="G44" s="17" t="str">
        <f t="shared" si="5"/>
        <v>ATTENZIONE: problema inserimento valore</v>
      </c>
      <c r="H44" s="38"/>
    </row>
    <row r="45" spans="2:8" ht="33.75" thickBot="1" x14ac:dyDescent="0.3">
      <c r="B45" s="30" t="s">
        <v>77</v>
      </c>
      <c r="C45" s="1"/>
      <c r="D45" s="31">
        <v>0.67</v>
      </c>
      <c r="E45" s="15">
        <v>1011115</v>
      </c>
      <c r="F45" s="19">
        <f>IF(C45&lt;=D45,D45*E45,C45*E45)*AND(C45&lt;&gt;0)</f>
        <v>0</v>
      </c>
      <c r="G45" s="17" t="str">
        <f t="shared" si="5"/>
        <v>ATTENZIONE: problema inserimento valore</v>
      </c>
      <c r="H45" s="38"/>
    </row>
    <row r="46" spans="2:8" ht="33.75" thickBot="1" x14ac:dyDescent="0.3">
      <c r="B46" s="14" t="s">
        <v>216</v>
      </c>
      <c r="C46" s="1"/>
      <c r="D46" s="40"/>
      <c r="E46" s="15">
        <v>22681</v>
      </c>
      <c r="F46" s="19">
        <f t="shared" ref="F46:F47" si="7">IF(C46&lt;=D46,D46*E46,C46*E46)*AND(C46&lt;&gt;0)</f>
        <v>0</v>
      </c>
      <c r="G46" s="17" t="str">
        <f t="shared" si="5"/>
        <v>ATTENZIONE: problema inserimento valore</v>
      </c>
      <c r="H46" s="38"/>
    </row>
    <row r="47" spans="2:8" ht="33.75" thickBot="1" x14ac:dyDescent="0.3">
      <c r="B47" s="14" t="s">
        <v>217</v>
      </c>
      <c r="C47" s="1"/>
      <c r="D47" s="41"/>
      <c r="E47" s="15">
        <v>28733</v>
      </c>
      <c r="F47" s="19">
        <f t="shared" si="7"/>
        <v>0</v>
      </c>
      <c r="G47" s="17" t="str">
        <f t="shared" si="5"/>
        <v>ATTENZIONE: problema inserimento valore</v>
      </c>
      <c r="H47" s="38"/>
    </row>
    <row r="48" spans="2:8" ht="33.75" thickBot="1" x14ac:dyDescent="0.3">
      <c r="B48" s="14" t="s">
        <v>145</v>
      </c>
      <c r="C48" s="1"/>
      <c r="D48" s="41"/>
      <c r="E48" s="15">
        <v>24691</v>
      </c>
      <c r="F48" s="19">
        <f t="shared" ref="F48:F52" si="8">E48*C48</f>
        <v>0</v>
      </c>
      <c r="G48" s="17" t="str">
        <f t="shared" si="5"/>
        <v>ATTENZIONE: problema inserimento valore</v>
      </c>
      <c r="H48" s="38"/>
    </row>
    <row r="49" spans="2:8" ht="33.75" thickBot="1" x14ac:dyDescent="0.3">
      <c r="B49" s="14" t="s">
        <v>146</v>
      </c>
      <c r="C49" s="1"/>
      <c r="D49" s="41"/>
      <c r="E49" s="15">
        <v>205632</v>
      </c>
      <c r="F49" s="19">
        <f t="shared" si="8"/>
        <v>0</v>
      </c>
      <c r="G49" s="17" t="str">
        <f t="shared" si="5"/>
        <v>ATTENZIONE: problema inserimento valore</v>
      </c>
      <c r="H49" s="38"/>
    </row>
    <row r="50" spans="2:8" ht="33.75" thickBot="1" x14ac:dyDescent="0.3">
      <c r="B50" s="14" t="s">
        <v>147</v>
      </c>
      <c r="C50" s="1"/>
      <c r="D50" s="41"/>
      <c r="E50" s="15">
        <v>16245</v>
      </c>
      <c r="F50" s="19">
        <f t="shared" si="8"/>
        <v>0</v>
      </c>
      <c r="G50" s="17" t="str">
        <f t="shared" si="5"/>
        <v>ATTENZIONE: problema inserimento valore</v>
      </c>
      <c r="H50" s="38"/>
    </row>
    <row r="51" spans="2:8" ht="33.75" thickBot="1" x14ac:dyDescent="0.3">
      <c r="B51" s="14" t="s">
        <v>148</v>
      </c>
      <c r="C51" s="1"/>
      <c r="D51" s="41"/>
      <c r="E51" s="15">
        <v>1117</v>
      </c>
      <c r="F51" s="19">
        <f t="shared" si="8"/>
        <v>0</v>
      </c>
      <c r="G51" s="17" t="str">
        <f t="shared" si="5"/>
        <v>ATTENZIONE: problema inserimento valore</v>
      </c>
      <c r="H51" s="38"/>
    </row>
    <row r="52" spans="2:8" ht="33.75" thickBot="1" x14ac:dyDescent="0.3">
      <c r="B52" s="14" t="s">
        <v>149</v>
      </c>
      <c r="C52" s="1"/>
      <c r="D52" s="42"/>
      <c r="E52" s="15">
        <v>108867</v>
      </c>
      <c r="F52" s="19">
        <f t="shared" si="8"/>
        <v>0</v>
      </c>
      <c r="G52" s="17" t="str">
        <f t="shared" si="5"/>
        <v>ATTENZIONE: problema inserimento valore</v>
      </c>
      <c r="H52" s="38"/>
    </row>
    <row r="53" spans="2:8" ht="17.25" thickBot="1" x14ac:dyDescent="0.3">
      <c r="B53" s="30" t="s">
        <v>215</v>
      </c>
      <c r="C53" s="1"/>
      <c r="D53" s="31">
        <v>0.81</v>
      </c>
      <c r="E53" s="15">
        <v>407965</v>
      </c>
      <c r="F53" s="19">
        <f>IF(C53&lt;=D53,D53*E53,C53*E53)*AND(C53&lt;&gt;0)</f>
        <v>0</v>
      </c>
      <c r="G53" s="17" t="str">
        <f t="shared" si="5"/>
        <v>ATTENZIONE: problema inserimento valore</v>
      </c>
      <c r="H53" s="38"/>
    </row>
    <row r="54" spans="2:8" ht="33.75" thickBot="1" x14ac:dyDescent="0.3">
      <c r="B54" s="30" t="s">
        <v>150</v>
      </c>
      <c r="C54" s="1"/>
      <c r="D54" s="31">
        <v>0.4</v>
      </c>
      <c r="E54" s="43">
        <v>18844</v>
      </c>
      <c r="F54" s="19">
        <f>IF(C54&lt;=D54,D54*E54,C54*E54)*AND(C54&lt;&gt;0)</f>
        <v>0</v>
      </c>
      <c r="G54" s="17" t="str">
        <f t="shared" si="5"/>
        <v>ATTENZIONE: problema inserimento valore</v>
      </c>
      <c r="H54" s="38"/>
    </row>
    <row r="55" spans="2:8" ht="50.25" thickBot="1" x14ac:dyDescent="0.3">
      <c r="C55" s="24"/>
      <c r="D55" s="23"/>
      <c r="E55" s="21" t="s">
        <v>114</v>
      </c>
      <c r="F55" s="22">
        <f>TRUNC(SUM(F33:F44)+SUM(F46:F52),2)</f>
        <v>0</v>
      </c>
      <c r="G55" s="26" t="s">
        <v>115</v>
      </c>
      <c r="H55" s="32">
        <f>TRUNC(F45+F53+F54,2)</f>
        <v>0</v>
      </c>
    </row>
    <row r="56" spans="2:8" x14ac:dyDescent="0.25">
      <c r="E56" s="6"/>
      <c r="F56" s="24"/>
      <c r="G56" s="33"/>
      <c r="H56" s="24"/>
    </row>
    <row r="57" spans="2:8" ht="17.25" thickBot="1" x14ac:dyDescent="0.3">
      <c r="B57" s="25"/>
      <c r="G57" s="6"/>
    </row>
    <row r="58" spans="2:8" ht="17.25" thickBot="1" x14ac:dyDescent="0.3">
      <c r="B58" s="26" t="s">
        <v>33</v>
      </c>
      <c r="C58" s="27" t="s">
        <v>83</v>
      </c>
      <c r="D58" s="27" t="s">
        <v>85</v>
      </c>
      <c r="E58" s="27" t="s">
        <v>11</v>
      </c>
      <c r="F58" s="6"/>
      <c r="G58" s="6"/>
    </row>
    <row r="59" spans="2:8" ht="33.75" thickBot="1" x14ac:dyDescent="0.3">
      <c r="B59" s="14" t="s">
        <v>162</v>
      </c>
      <c r="C59" s="1"/>
      <c r="D59" s="15">
        <v>2855</v>
      </c>
      <c r="E59" s="19">
        <f>C59*D59</f>
        <v>0</v>
      </c>
      <c r="F59" s="17" t="str">
        <f>IF(C59="","ATTENZIONE: problema inserimento valore","")</f>
        <v>ATTENZIONE: problema inserimento valore</v>
      </c>
      <c r="G59" s="44"/>
    </row>
    <row r="60" spans="2:8" ht="33.75" thickBot="1" x14ac:dyDescent="0.3">
      <c r="B60" s="14" t="s">
        <v>163</v>
      </c>
      <c r="C60" s="1"/>
      <c r="D60" s="15">
        <v>91834</v>
      </c>
      <c r="E60" s="19">
        <f t="shared" ref="E60:E66" si="9">C60*D60</f>
        <v>0</v>
      </c>
      <c r="F60" s="17" t="str">
        <f t="shared" ref="F60:F66" si="10">IF(C60="","ATTENZIONE: problema inserimento valore","")</f>
        <v>ATTENZIONE: problema inserimento valore</v>
      </c>
      <c r="G60" s="44"/>
    </row>
    <row r="61" spans="2:8" ht="33.75" thickBot="1" x14ac:dyDescent="0.3">
      <c r="B61" s="14" t="s">
        <v>164</v>
      </c>
      <c r="C61" s="1"/>
      <c r="D61" s="15">
        <v>37813</v>
      </c>
      <c r="E61" s="19">
        <f t="shared" si="9"/>
        <v>0</v>
      </c>
      <c r="F61" s="17" t="str">
        <f t="shared" si="10"/>
        <v>ATTENZIONE: problema inserimento valore</v>
      </c>
      <c r="G61" s="44"/>
    </row>
    <row r="62" spans="2:8" ht="33.75" thickBot="1" x14ac:dyDescent="0.3">
      <c r="B62" s="14" t="s">
        <v>134</v>
      </c>
      <c r="C62" s="1"/>
      <c r="D62" s="15">
        <v>73689</v>
      </c>
      <c r="E62" s="19">
        <f t="shared" si="9"/>
        <v>0</v>
      </c>
      <c r="F62" s="17" t="str">
        <f t="shared" si="10"/>
        <v>ATTENZIONE: problema inserimento valore</v>
      </c>
      <c r="G62" s="44"/>
    </row>
    <row r="63" spans="2:8" ht="33.75" thickBot="1" x14ac:dyDescent="0.3">
      <c r="B63" s="14" t="s">
        <v>151</v>
      </c>
      <c r="C63" s="1"/>
      <c r="D63" s="15">
        <v>565</v>
      </c>
      <c r="E63" s="19">
        <f t="shared" si="9"/>
        <v>0</v>
      </c>
      <c r="F63" s="17" t="str">
        <f t="shared" si="10"/>
        <v>ATTENZIONE: problema inserimento valore</v>
      </c>
      <c r="G63" s="44"/>
    </row>
    <row r="64" spans="2:8" ht="33.75" thickBot="1" x14ac:dyDescent="0.3">
      <c r="B64" s="14" t="s">
        <v>152</v>
      </c>
      <c r="C64" s="1"/>
      <c r="D64" s="15">
        <v>17194</v>
      </c>
      <c r="E64" s="19">
        <f t="shared" si="9"/>
        <v>0</v>
      </c>
      <c r="F64" s="17" t="str">
        <f t="shared" si="10"/>
        <v>ATTENZIONE: problema inserimento valore</v>
      </c>
      <c r="G64" s="44"/>
    </row>
    <row r="65" spans="1:7" ht="33.75" thickBot="1" x14ac:dyDescent="0.3">
      <c r="B65" s="14" t="s">
        <v>153</v>
      </c>
      <c r="C65" s="1"/>
      <c r="D65" s="15">
        <v>5949</v>
      </c>
      <c r="E65" s="19">
        <f t="shared" si="9"/>
        <v>0</v>
      </c>
      <c r="F65" s="17" t="str">
        <f t="shared" si="10"/>
        <v>ATTENZIONE: problema inserimento valore</v>
      </c>
      <c r="G65" s="44"/>
    </row>
    <row r="66" spans="1:7" ht="33.75" thickBot="1" x14ac:dyDescent="0.3">
      <c r="B66" s="45" t="s">
        <v>154</v>
      </c>
      <c r="C66" s="1"/>
      <c r="D66" s="15">
        <v>36685</v>
      </c>
      <c r="E66" s="19">
        <f t="shared" si="9"/>
        <v>0</v>
      </c>
      <c r="F66" s="17" t="str">
        <f t="shared" si="10"/>
        <v>ATTENZIONE: problema inserimento valore</v>
      </c>
      <c r="G66" s="44"/>
    </row>
    <row r="67" spans="1:7" ht="33.75" thickBot="1" x14ac:dyDescent="0.3">
      <c r="B67" s="10"/>
      <c r="D67" s="21" t="s">
        <v>116</v>
      </c>
      <c r="E67" s="22">
        <f>TRUNC(SUM(E59:E66),2)</f>
        <v>0</v>
      </c>
      <c r="G67" s="6"/>
    </row>
    <row r="68" spans="1:7" x14ac:dyDescent="0.25">
      <c r="A68" s="33"/>
      <c r="B68" s="46"/>
      <c r="D68" s="23"/>
      <c r="E68" s="24"/>
    </row>
    <row r="69" spans="1:7" ht="17.25" thickBot="1" x14ac:dyDescent="0.3">
      <c r="B69" s="25"/>
      <c r="G69" s="6"/>
    </row>
    <row r="70" spans="1:7" ht="17.25" thickBot="1" x14ac:dyDescent="0.3">
      <c r="B70" s="26" t="s">
        <v>34</v>
      </c>
      <c r="C70" s="27" t="s">
        <v>83</v>
      </c>
      <c r="D70" s="27" t="s">
        <v>85</v>
      </c>
      <c r="E70" s="27" t="s">
        <v>11</v>
      </c>
      <c r="F70" s="33"/>
      <c r="G70" s="6"/>
    </row>
    <row r="71" spans="1:7" ht="17.25" thickBot="1" x14ac:dyDescent="0.3">
      <c r="B71" s="14" t="s">
        <v>35</v>
      </c>
      <c r="C71" s="1"/>
      <c r="D71" s="15">
        <v>822529</v>
      </c>
      <c r="E71" s="19">
        <f>C71*D71</f>
        <v>0</v>
      </c>
      <c r="F71" s="17" t="str">
        <f t="shared" ref="F71:F74" si="11">IF(C71="","ATTENZIONE: problema inserimento valore","")</f>
        <v>ATTENZIONE: problema inserimento valore</v>
      </c>
      <c r="G71" s="44"/>
    </row>
    <row r="72" spans="1:7" ht="17.25" thickBot="1" x14ac:dyDescent="0.3">
      <c r="B72" s="14" t="s">
        <v>36</v>
      </c>
      <c r="C72" s="1"/>
      <c r="D72" s="15">
        <v>14192</v>
      </c>
      <c r="E72" s="19">
        <f t="shared" ref="E72:E74" si="12">C72*D72</f>
        <v>0</v>
      </c>
      <c r="F72" s="17" t="str">
        <f t="shared" si="11"/>
        <v>ATTENZIONE: problema inserimento valore</v>
      </c>
      <c r="G72" s="44"/>
    </row>
    <row r="73" spans="1:7" ht="17.25" thickBot="1" x14ac:dyDescent="0.3">
      <c r="B73" s="14" t="s">
        <v>37</v>
      </c>
      <c r="C73" s="1"/>
      <c r="D73" s="15">
        <v>4345</v>
      </c>
      <c r="E73" s="19">
        <f t="shared" si="12"/>
        <v>0</v>
      </c>
      <c r="F73" s="17" t="str">
        <f t="shared" si="11"/>
        <v>ATTENZIONE: problema inserimento valore</v>
      </c>
      <c r="G73" s="44"/>
    </row>
    <row r="74" spans="1:7" ht="17.25" thickBot="1" x14ac:dyDescent="0.3">
      <c r="B74" s="14" t="s">
        <v>38</v>
      </c>
      <c r="C74" s="1"/>
      <c r="D74" s="15">
        <v>29310</v>
      </c>
      <c r="E74" s="19">
        <f t="shared" si="12"/>
        <v>0</v>
      </c>
      <c r="F74" s="17" t="str">
        <f t="shared" si="11"/>
        <v>ATTENZIONE: problema inserimento valore</v>
      </c>
      <c r="G74" s="44"/>
    </row>
    <row r="75" spans="1:7" ht="33.75" thickBot="1" x14ac:dyDescent="0.3">
      <c r="B75" s="10"/>
      <c r="D75" s="47" t="s">
        <v>117</v>
      </c>
      <c r="E75" s="22">
        <f>TRUNC(SUM(E71:E74),2)</f>
        <v>0</v>
      </c>
      <c r="F75" s="33"/>
      <c r="G75" s="6"/>
    </row>
    <row r="76" spans="1:7" x14ac:dyDescent="0.25">
      <c r="B76" s="10"/>
      <c r="D76" s="23"/>
      <c r="E76" s="24"/>
      <c r="F76" s="33"/>
      <c r="G76" s="6"/>
    </row>
    <row r="77" spans="1:7" ht="17.25" thickBot="1" x14ac:dyDescent="0.3">
      <c r="B77" s="10"/>
      <c r="G77" s="6"/>
    </row>
    <row r="78" spans="1:7" ht="17.25" thickBot="1" x14ac:dyDescent="0.3">
      <c r="B78" s="26" t="s">
        <v>39</v>
      </c>
      <c r="C78" s="27" t="s">
        <v>87</v>
      </c>
      <c r="D78" s="27" t="s">
        <v>85</v>
      </c>
      <c r="E78" s="27" t="s">
        <v>11</v>
      </c>
      <c r="F78" s="33"/>
      <c r="G78" s="6"/>
    </row>
    <row r="79" spans="1:7" ht="50.25" thickBot="1" x14ac:dyDescent="0.3">
      <c r="B79" s="45" t="s">
        <v>78</v>
      </c>
      <c r="C79" s="1"/>
      <c r="D79" s="15">
        <v>3831</v>
      </c>
      <c r="E79" s="19">
        <f>C79*D79</f>
        <v>0</v>
      </c>
      <c r="F79" s="17" t="str">
        <f t="shared" ref="F79" si="13">IF(C79="","ATTENZIONE: problema inserimento valore","")</f>
        <v>ATTENZIONE: problema inserimento valore</v>
      </c>
      <c r="G79" s="6"/>
    </row>
    <row r="80" spans="1:7" ht="55.5" customHeight="1" thickBot="1" x14ac:dyDescent="0.3">
      <c r="B80" s="48"/>
      <c r="C80" s="49"/>
      <c r="D80" s="50" t="s">
        <v>118</v>
      </c>
      <c r="E80" s="51">
        <f>TRUNC(SUM(E79:E79),2)</f>
        <v>0</v>
      </c>
      <c r="F80" s="33"/>
      <c r="G80" s="6"/>
    </row>
    <row r="81" spans="2:9" ht="39.75" customHeight="1" x14ac:dyDescent="0.25">
      <c r="B81" s="48"/>
      <c r="F81" s="49"/>
      <c r="G81" s="23"/>
      <c r="H81" s="52"/>
      <c r="I81" s="33"/>
    </row>
    <row r="82" spans="2:9" ht="17.25" thickBot="1" x14ac:dyDescent="0.3">
      <c r="B82" s="10"/>
      <c r="G82" s="6"/>
    </row>
    <row r="83" spans="2:9" ht="33.75" thickBot="1" x14ac:dyDescent="0.3">
      <c r="B83" s="26" t="s">
        <v>40</v>
      </c>
      <c r="C83" s="27" t="s">
        <v>83</v>
      </c>
      <c r="D83" s="27" t="s">
        <v>84</v>
      </c>
      <c r="E83" s="27" t="s">
        <v>88</v>
      </c>
      <c r="F83" s="27" t="s">
        <v>11</v>
      </c>
      <c r="G83" s="28"/>
    </row>
    <row r="84" spans="2:9" ht="66.75" thickBot="1" x14ac:dyDescent="0.3">
      <c r="B84" s="45" t="s">
        <v>126</v>
      </c>
      <c r="C84" s="1"/>
      <c r="D84" s="39"/>
      <c r="E84" s="15">
        <v>90078</v>
      </c>
      <c r="F84" s="19">
        <f>E84*C84</f>
        <v>0</v>
      </c>
      <c r="G84" s="17" t="str">
        <f>IF(C84="","ATTENZIONE: problema inserimento valore","")</f>
        <v>ATTENZIONE: problema inserimento valore</v>
      </c>
      <c r="H84" s="44"/>
    </row>
    <row r="85" spans="2:9" ht="66.75" thickBot="1" x14ac:dyDescent="0.3">
      <c r="B85" s="45" t="s">
        <v>130</v>
      </c>
      <c r="C85" s="1"/>
      <c r="D85" s="39"/>
      <c r="E85" s="15">
        <v>13133</v>
      </c>
      <c r="F85" s="19">
        <f t="shared" ref="F85:F91" si="14">E85*C85</f>
        <v>0</v>
      </c>
      <c r="G85" s="17" t="str">
        <f t="shared" ref="G85:G92" si="15">IF(C85="","ATTENZIONE: problema inserimento valore","")</f>
        <v>ATTENZIONE: problema inserimento valore</v>
      </c>
      <c r="H85" s="44"/>
    </row>
    <row r="86" spans="2:9" ht="66.75" thickBot="1" x14ac:dyDescent="0.3">
      <c r="B86" s="45" t="s">
        <v>127</v>
      </c>
      <c r="C86" s="1"/>
      <c r="D86" s="39"/>
      <c r="E86" s="15">
        <v>1852</v>
      </c>
      <c r="F86" s="19">
        <f t="shared" si="14"/>
        <v>0</v>
      </c>
      <c r="G86" s="17" t="str">
        <f t="shared" si="15"/>
        <v>ATTENZIONE: problema inserimento valore</v>
      </c>
      <c r="H86" s="44"/>
    </row>
    <row r="87" spans="2:9" ht="66.75" thickBot="1" x14ac:dyDescent="0.3">
      <c r="B87" s="45" t="s">
        <v>128</v>
      </c>
      <c r="C87" s="1"/>
      <c r="D87" s="39"/>
      <c r="E87" s="15">
        <v>220</v>
      </c>
      <c r="F87" s="19">
        <f t="shared" si="14"/>
        <v>0</v>
      </c>
      <c r="G87" s="17" t="str">
        <f t="shared" si="15"/>
        <v>ATTENZIONE: problema inserimento valore</v>
      </c>
      <c r="H87" s="44"/>
    </row>
    <row r="88" spans="2:9" ht="66.75" thickBot="1" x14ac:dyDescent="0.3">
      <c r="B88" s="45" t="s">
        <v>129</v>
      </c>
      <c r="C88" s="1"/>
      <c r="D88" s="39"/>
      <c r="E88" s="15">
        <v>6104</v>
      </c>
      <c r="F88" s="19">
        <f t="shared" si="14"/>
        <v>0</v>
      </c>
      <c r="G88" s="17" t="str">
        <f t="shared" si="15"/>
        <v>ATTENZIONE: problema inserimento valore</v>
      </c>
      <c r="H88" s="44"/>
    </row>
    <row r="89" spans="2:9" ht="66.75" thickBot="1" x14ac:dyDescent="0.3">
      <c r="B89" s="45" t="s">
        <v>131</v>
      </c>
      <c r="C89" s="1"/>
      <c r="D89" s="39"/>
      <c r="E89" s="15">
        <v>73</v>
      </c>
      <c r="F89" s="19">
        <f t="shared" si="14"/>
        <v>0</v>
      </c>
      <c r="G89" s="17" t="str">
        <f t="shared" si="15"/>
        <v>ATTENZIONE: problema inserimento valore</v>
      </c>
      <c r="H89" s="44"/>
    </row>
    <row r="90" spans="2:9" ht="66.75" thickBot="1" x14ac:dyDescent="0.3">
      <c r="B90" s="45" t="s">
        <v>132</v>
      </c>
      <c r="C90" s="1"/>
      <c r="D90" s="39"/>
      <c r="E90" s="15">
        <v>7474</v>
      </c>
      <c r="F90" s="19">
        <f t="shared" si="14"/>
        <v>0</v>
      </c>
      <c r="G90" s="17" t="str">
        <f t="shared" si="15"/>
        <v>ATTENZIONE: problema inserimento valore</v>
      </c>
      <c r="H90" s="44"/>
    </row>
    <row r="91" spans="2:9" ht="66.75" thickBot="1" x14ac:dyDescent="0.3">
      <c r="B91" s="45" t="s">
        <v>133</v>
      </c>
      <c r="C91" s="1"/>
      <c r="D91" s="39"/>
      <c r="E91" s="15">
        <v>695</v>
      </c>
      <c r="F91" s="19">
        <f t="shared" si="14"/>
        <v>0</v>
      </c>
      <c r="G91" s="17" t="str">
        <f t="shared" si="15"/>
        <v>ATTENZIONE: problema inserimento valore</v>
      </c>
      <c r="H91" s="44"/>
    </row>
    <row r="92" spans="2:9" ht="33.75" thickBot="1" x14ac:dyDescent="0.3">
      <c r="B92" s="30" t="s">
        <v>79</v>
      </c>
      <c r="C92" s="2"/>
      <c r="D92" s="31">
        <v>21.19</v>
      </c>
      <c r="E92" s="15">
        <v>119630</v>
      </c>
      <c r="F92" s="19">
        <f>IF(C92&lt;=D92,D92*E92,C92*E92)*AND(C92&lt;&gt;0)</f>
        <v>0</v>
      </c>
      <c r="G92" s="17" t="str">
        <f t="shared" si="15"/>
        <v>ATTENZIONE: problema inserimento valore</v>
      </c>
      <c r="H92" s="44"/>
    </row>
    <row r="93" spans="2:9" ht="64.5" customHeight="1" thickBot="1" x14ac:dyDescent="0.3">
      <c r="B93" s="10"/>
      <c r="E93" s="53" t="s">
        <v>119</v>
      </c>
      <c r="F93" s="22">
        <f>TRUNC(SUM(F84:F91),2)</f>
        <v>0</v>
      </c>
      <c r="G93" s="26" t="s">
        <v>120</v>
      </c>
      <c r="H93" s="32">
        <f>TRUNC(F92,2)</f>
        <v>0</v>
      </c>
    </row>
    <row r="94" spans="2:9" x14ac:dyDescent="0.25">
      <c r="B94" s="10"/>
      <c r="G94" s="6"/>
    </row>
    <row r="95" spans="2:9" ht="17.25" thickBot="1" x14ac:dyDescent="0.3">
      <c r="B95" s="10"/>
      <c r="G95" s="6"/>
    </row>
    <row r="96" spans="2:9" ht="33.75" thickBot="1" x14ac:dyDescent="0.3">
      <c r="B96" s="27" t="s">
        <v>180</v>
      </c>
      <c r="C96" s="27" t="s">
        <v>89</v>
      </c>
      <c r="D96" s="27" t="s">
        <v>84</v>
      </c>
      <c r="E96" s="27" t="s">
        <v>85</v>
      </c>
      <c r="F96" s="27" t="s">
        <v>11</v>
      </c>
      <c r="G96" s="17"/>
    </row>
    <row r="97" spans="1:13" ht="50.25" thickBot="1" x14ac:dyDescent="0.3">
      <c r="B97" s="14" t="s">
        <v>41</v>
      </c>
      <c r="C97" s="1"/>
      <c r="D97" s="39"/>
      <c r="E97" s="15">
        <v>14014</v>
      </c>
      <c r="F97" s="19">
        <f>E97*C97</f>
        <v>0</v>
      </c>
      <c r="G97" s="17" t="str">
        <f>IF(C97="","ATTENZIONE: problema inserimento valore","")</f>
        <v>ATTENZIONE: problema inserimento valore</v>
      </c>
      <c r="H97" s="44"/>
    </row>
    <row r="98" spans="1:13" ht="50.25" thickBot="1" x14ac:dyDescent="0.3">
      <c r="B98" s="14" t="s">
        <v>42</v>
      </c>
      <c r="C98" s="1"/>
      <c r="D98" s="39"/>
      <c r="E98" s="15">
        <v>1053</v>
      </c>
      <c r="F98" s="19">
        <f t="shared" ref="F98:F101" si="16">E98*C98</f>
        <v>0</v>
      </c>
      <c r="G98" s="17" t="str">
        <f t="shared" ref="G98:G102" si="17">IF(C98="","ATTENZIONE: problema inserimento valore","")</f>
        <v>ATTENZIONE: problema inserimento valore</v>
      </c>
      <c r="H98" s="44"/>
    </row>
    <row r="99" spans="1:13" ht="50.25" thickBot="1" x14ac:dyDescent="0.3">
      <c r="B99" s="14" t="s">
        <v>43</v>
      </c>
      <c r="C99" s="1"/>
      <c r="D99" s="39"/>
      <c r="E99" s="15">
        <v>804</v>
      </c>
      <c r="F99" s="19">
        <f t="shared" si="16"/>
        <v>0</v>
      </c>
      <c r="G99" s="17" t="str">
        <f t="shared" si="17"/>
        <v>ATTENZIONE: problema inserimento valore</v>
      </c>
      <c r="H99" s="44"/>
    </row>
    <row r="100" spans="1:13" ht="50.25" thickBot="1" x14ac:dyDescent="0.3">
      <c r="B100" s="14" t="s">
        <v>44</v>
      </c>
      <c r="C100" s="1"/>
      <c r="D100" s="39"/>
      <c r="E100" s="15">
        <v>212</v>
      </c>
      <c r="F100" s="19">
        <f t="shared" si="16"/>
        <v>0</v>
      </c>
      <c r="G100" s="17" t="str">
        <f t="shared" si="17"/>
        <v>ATTENZIONE: problema inserimento valore</v>
      </c>
      <c r="H100" s="44"/>
    </row>
    <row r="101" spans="1:13" ht="33.75" thickBot="1" x14ac:dyDescent="0.3">
      <c r="B101" s="45" t="s">
        <v>45</v>
      </c>
      <c r="C101" s="1"/>
      <c r="D101" s="39"/>
      <c r="E101" s="15">
        <v>3110</v>
      </c>
      <c r="F101" s="19">
        <f t="shared" si="16"/>
        <v>0</v>
      </c>
      <c r="G101" s="17" t="str">
        <f t="shared" si="17"/>
        <v>ATTENZIONE: problema inserimento valore</v>
      </c>
      <c r="H101" s="44"/>
    </row>
    <row r="102" spans="1:13" ht="33.75" thickBot="1" x14ac:dyDescent="0.3">
      <c r="B102" s="30" t="s">
        <v>80</v>
      </c>
      <c r="C102" s="2"/>
      <c r="D102" s="31">
        <v>15.14</v>
      </c>
      <c r="E102" s="15">
        <v>19193</v>
      </c>
      <c r="F102" s="19">
        <f>IF(C102&lt;=D102,D102*E102,C102*E102)*AND(C102&lt;&gt;0)</f>
        <v>0</v>
      </c>
      <c r="G102" s="17" t="str">
        <f t="shared" si="17"/>
        <v>ATTENZIONE: problema inserimento valore</v>
      </c>
      <c r="H102" s="44"/>
    </row>
    <row r="103" spans="1:13" s="33" customFormat="1" ht="66.75" thickBot="1" x14ac:dyDescent="0.3">
      <c r="B103" s="54"/>
      <c r="C103" s="55"/>
      <c r="D103" s="55"/>
      <c r="E103" s="21" t="s">
        <v>196</v>
      </c>
      <c r="F103" s="22">
        <f>TRUNC(SUM(F97:F101),2)</f>
        <v>0</v>
      </c>
      <c r="G103" s="26" t="s">
        <v>197</v>
      </c>
      <c r="H103" s="32">
        <f>TRUNC(F102,2)</f>
        <v>0</v>
      </c>
    </row>
    <row r="104" spans="1:13" s="33" customFormat="1" x14ac:dyDescent="0.25">
      <c r="C104" s="55"/>
      <c r="D104" s="55"/>
      <c r="E104" s="56"/>
      <c r="F104" s="24"/>
      <c r="G104" s="57"/>
      <c r="H104" s="24"/>
      <c r="I104" s="58"/>
    </row>
    <row r="105" spans="1:13" ht="17.25" thickBot="1" x14ac:dyDescent="0.3">
      <c r="B105" s="48"/>
      <c r="C105" s="55"/>
      <c r="D105" s="55"/>
      <c r="E105" s="59"/>
      <c r="F105" s="59"/>
      <c r="G105" s="59"/>
      <c r="H105" s="59"/>
      <c r="I105" s="56"/>
      <c r="J105" s="60"/>
      <c r="K105" s="57"/>
      <c r="L105" s="61"/>
      <c r="M105" s="62"/>
    </row>
    <row r="106" spans="1:13" ht="33.75" thickBot="1" x14ac:dyDescent="0.3">
      <c r="B106" s="26" t="s">
        <v>181</v>
      </c>
      <c r="C106" s="27" t="s">
        <v>83</v>
      </c>
      <c r="D106" s="27" t="s">
        <v>84</v>
      </c>
      <c r="E106" s="27" t="s">
        <v>85</v>
      </c>
      <c r="F106" s="27" t="s">
        <v>11</v>
      </c>
      <c r="G106" s="28"/>
    </row>
    <row r="107" spans="1:13" s="33" customFormat="1" ht="33.75" thickBot="1" x14ac:dyDescent="0.3">
      <c r="A107" s="6"/>
      <c r="B107" s="63" t="s">
        <v>165</v>
      </c>
      <c r="C107" s="1"/>
      <c r="D107" s="64"/>
      <c r="E107" s="15">
        <v>319</v>
      </c>
      <c r="F107" s="19">
        <f>E107*C107</f>
        <v>0</v>
      </c>
      <c r="G107" s="17" t="str">
        <f t="shared" ref="G107:G129" si="18">IF(C107="","ATTENZIONE: problema inserimento valore","")</f>
        <v>ATTENZIONE: problema inserimento valore</v>
      </c>
      <c r="H107" s="65"/>
    </row>
    <row r="108" spans="1:13" s="33" customFormat="1" ht="33.75" thickBot="1" x14ac:dyDescent="0.3">
      <c r="A108" s="6"/>
      <c r="B108" s="63" t="s">
        <v>166</v>
      </c>
      <c r="C108" s="1"/>
      <c r="D108" s="64"/>
      <c r="E108" s="15">
        <v>5552</v>
      </c>
      <c r="F108" s="19">
        <f t="shared" ref="F108:F112" si="19">E108*C108</f>
        <v>0</v>
      </c>
      <c r="G108" s="17" t="str">
        <f t="shared" si="18"/>
        <v>ATTENZIONE: problema inserimento valore</v>
      </c>
      <c r="H108" s="65"/>
    </row>
    <row r="109" spans="1:13" s="33" customFormat="1" ht="33.75" thickBot="1" x14ac:dyDescent="0.3">
      <c r="A109" s="6"/>
      <c r="B109" s="63" t="s">
        <v>167</v>
      </c>
      <c r="C109" s="1"/>
      <c r="D109" s="64"/>
      <c r="E109" s="15">
        <v>1180</v>
      </c>
      <c r="F109" s="19">
        <f t="shared" si="19"/>
        <v>0</v>
      </c>
      <c r="G109" s="17" t="str">
        <f t="shared" si="18"/>
        <v>ATTENZIONE: problema inserimento valore</v>
      </c>
      <c r="H109" s="65"/>
    </row>
    <row r="110" spans="1:13" s="33" customFormat="1" ht="33.75" thickBot="1" x14ac:dyDescent="0.3">
      <c r="A110" s="6"/>
      <c r="B110" s="63" t="s">
        <v>159</v>
      </c>
      <c r="C110" s="1"/>
      <c r="D110" s="64"/>
      <c r="E110" s="15">
        <v>479</v>
      </c>
      <c r="F110" s="19">
        <f t="shared" si="19"/>
        <v>0</v>
      </c>
      <c r="G110" s="17" t="str">
        <f t="shared" si="18"/>
        <v>ATTENZIONE: problema inserimento valore</v>
      </c>
      <c r="H110" s="65"/>
    </row>
    <row r="111" spans="1:13" s="33" customFormat="1" ht="50.25" thickBot="1" x14ac:dyDescent="0.3">
      <c r="A111" s="6"/>
      <c r="B111" s="63" t="s">
        <v>160</v>
      </c>
      <c r="C111" s="1"/>
      <c r="D111" s="64"/>
      <c r="E111" s="15">
        <v>638</v>
      </c>
      <c r="F111" s="19">
        <f t="shared" si="19"/>
        <v>0</v>
      </c>
      <c r="G111" s="17" t="str">
        <f t="shared" si="18"/>
        <v>ATTENZIONE: problema inserimento valore</v>
      </c>
      <c r="H111" s="65"/>
    </row>
    <row r="112" spans="1:13" s="33" customFormat="1" ht="50.25" thickBot="1" x14ac:dyDescent="0.3">
      <c r="A112" s="6"/>
      <c r="B112" s="63" t="s">
        <v>161</v>
      </c>
      <c r="C112" s="1"/>
      <c r="D112" s="64"/>
      <c r="E112" s="15">
        <v>1758</v>
      </c>
      <c r="F112" s="19">
        <f t="shared" si="19"/>
        <v>0</v>
      </c>
      <c r="G112" s="17" t="str">
        <f t="shared" si="18"/>
        <v>ATTENZIONE: problema inserimento valore</v>
      </c>
      <c r="H112" s="65"/>
    </row>
    <row r="113" spans="1:8" s="33" customFormat="1" ht="33.75" thickBot="1" x14ac:dyDescent="0.3">
      <c r="A113" s="6"/>
      <c r="B113" s="30" t="s">
        <v>81</v>
      </c>
      <c r="C113" s="2"/>
      <c r="D113" s="66">
        <v>15.14</v>
      </c>
      <c r="E113" s="15">
        <v>9926</v>
      </c>
      <c r="F113" s="19">
        <f>IF(C113&lt;=D113,D113*E113,C113*E113)*AND(C113&lt;&gt;0)</f>
        <v>0</v>
      </c>
      <c r="G113" s="17" t="str">
        <f t="shared" si="18"/>
        <v>ATTENZIONE: problema inserimento valore</v>
      </c>
      <c r="H113" s="65"/>
    </row>
    <row r="114" spans="1:8" s="33" customFormat="1" ht="33.75" thickBot="1" x14ac:dyDescent="0.3">
      <c r="A114" s="6"/>
      <c r="B114" s="67" t="s">
        <v>229</v>
      </c>
      <c r="C114" s="1"/>
      <c r="D114" s="64"/>
      <c r="E114" s="15">
        <v>2393</v>
      </c>
      <c r="F114" s="19">
        <f t="shared" ref="F114:F118" si="20">E114*C114</f>
        <v>0</v>
      </c>
      <c r="G114" s="17" t="str">
        <f t="shared" si="18"/>
        <v>ATTENZIONE: problema inserimento valore</v>
      </c>
      <c r="H114" s="65"/>
    </row>
    <row r="115" spans="1:8" s="33" customFormat="1" ht="33.75" thickBot="1" x14ac:dyDescent="0.3">
      <c r="A115" s="6"/>
      <c r="B115" s="67" t="s">
        <v>230</v>
      </c>
      <c r="C115" s="1"/>
      <c r="D115" s="64"/>
      <c r="E115" s="15">
        <v>4785</v>
      </c>
      <c r="F115" s="19">
        <f t="shared" si="20"/>
        <v>0</v>
      </c>
      <c r="G115" s="17" t="str">
        <f t="shared" si="18"/>
        <v>ATTENZIONE: problema inserimento valore</v>
      </c>
      <c r="H115" s="65"/>
    </row>
    <row r="116" spans="1:8" s="33" customFormat="1" ht="33.75" thickBot="1" x14ac:dyDescent="0.3">
      <c r="A116" s="6"/>
      <c r="B116" s="67" t="s">
        <v>231</v>
      </c>
      <c r="C116" s="1"/>
      <c r="D116" s="64"/>
      <c r="E116" s="15">
        <v>1595</v>
      </c>
      <c r="F116" s="19">
        <f t="shared" si="20"/>
        <v>0</v>
      </c>
      <c r="G116" s="17" t="str">
        <f t="shared" si="18"/>
        <v>ATTENZIONE: problema inserimento valore</v>
      </c>
      <c r="H116" s="65"/>
    </row>
    <row r="117" spans="1:8" s="33" customFormat="1" ht="66.75" thickBot="1" x14ac:dyDescent="0.3">
      <c r="A117" s="6"/>
      <c r="B117" s="68" t="s">
        <v>155</v>
      </c>
      <c r="C117" s="1"/>
      <c r="D117" s="64"/>
      <c r="E117" s="15">
        <v>4386</v>
      </c>
      <c r="F117" s="19">
        <f t="shared" si="20"/>
        <v>0</v>
      </c>
      <c r="G117" s="17" t="str">
        <f t="shared" si="18"/>
        <v>ATTENZIONE: problema inserimento valore</v>
      </c>
      <c r="H117" s="65"/>
    </row>
    <row r="118" spans="1:8" s="33" customFormat="1" ht="33.75" thickBot="1" x14ac:dyDescent="0.3">
      <c r="A118" s="6"/>
      <c r="B118" s="68" t="s">
        <v>237</v>
      </c>
      <c r="C118" s="1"/>
      <c r="D118" s="69"/>
      <c r="E118" s="15">
        <v>479</v>
      </c>
      <c r="F118" s="19">
        <f t="shared" si="20"/>
        <v>0</v>
      </c>
      <c r="G118" s="17" t="str">
        <f t="shared" si="18"/>
        <v>ATTENZIONE: problema inserimento valore</v>
      </c>
      <c r="H118" s="65"/>
    </row>
    <row r="119" spans="1:8" s="33" customFormat="1" ht="50.25" thickBot="1" x14ac:dyDescent="0.3">
      <c r="A119" s="6"/>
      <c r="B119" s="30" t="s">
        <v>176</v>
      </c>
      <c r="C119" s="2"/>
      <c r="D119" s="66">
        <v>5</v>
      </c>
      <c r="E119" s="15">
        <v>13637</v>
      </c>
      <c r="F119" s="19">
        <f>IF(C119&lt;=D119,D119*E119,C119*E119)*AND(C119&lt;&gt;0)</f>
        <v>0</v>
      </c>
      <c r="G119" s="17" t="str">
        <f t="shared" si="18"/>
        <v>ATTENZIONE: problema inserimento valore</v>
      </c>
      <c r="H119" s="65"/>
    </row>
    <row r="120" spans="1:8" ht="33.75" thickBot="1" x14ac:dyDescent="0.3">
      <c r="B120" s="14" t="s">
        <v>46</v>
      </c>
      <c r="C120" s="1"/>
      <c r="D120" s="70"/>
      <c r="E120" s="15">
        <v>2456</v>
      </c>
      <c r="F120" s="19">
        <f t="shared" ref="F120:F128" si="21">E120*C120</f>
        <v>0</v>
      </c>
      <c r="G120" s="17" t="str">
        <f t="shared" si="18"/>
        <v>ATTENZIONE: problema inserimento valore</v>
      </c>
      <c r="H120" s="65"/>
    </row>
    <row r="121" spans="1:8" ht="33.75" thickBot="1" x14ac:dyDescent="0.3">
      <c r="B121" s="14" t="s">
        <v>47</v>
      </c>
      <c r="C121" s="1"/>
      <c r="D121" s="70"/>
      <c r="E121" s="15">
        <v>46096</v>
      </c>
      <c r="F121" s="19">
        <f t="shared" si="21"/>
        <v>0</v>
      </c>
      <c r="G121" s="17" t="str">
        <f t="shared" si="18"/>
        <v>ATTENZIONE: problema inserimento valore</v>
      </c>
      <c r="H121" s="65"/>
    </row>
    <row r="122" spans="1:8" ht="33.75" thickBot="1" x14ac:dyDescent="0.3">
      <c r="B122" s="14" t="s">
        <v>48</v>
      </c>
      <c r="C122" s="1"/>
      <c r="D122" s="70"/>
      <c r="E122" s="15">
        <v>24694</v>
      </c>
      <c r="F122" s="19">
        <f t="shared" si="21"/>
        <v>0</v>
      </c>
      <c r="G122" s="17" t="str">
        <f t="shared" si="18"/>
        <v>ATTENZIONE: problema inserimento valore</v>
      </c>
      <c r="H122" s="65"/>
    </row>
    <row r="123" spans="1:8" ht="33.75" thickBot="1" x14ac:dyDescent="0.3">
      <c r="B123" s="14" t="s">
        <v>49</v>
      </c>
      <c r="C123" s="1"/>
      <c r="D123" s="70"/>
      <c r="E123" s="15">
        <v>2456</v>
      </c>
      <c r="F123" s="19">
        <f t="shared" si="21"/>
        <v>0</v>
      </c>
      <c r="G123" s="17" t="str">
        <f t="shared" si="18"/>
        <v>ATTENZIONE: problema inserimento valore</v>
      </c>
      <c r="H123" s="65"/>
    </row>
    <row r="124" spans="1:8" ht="33.75" thickBot="1" x14ac:dyDescent="0.3">
      <c r="B124" s="14" t="s">
        <v>50</v>
      </c>
      <c r="C124" s="1"/>
      <c r="D124" s="70"/>
      <c r="E124" s="15">
        <v>49110</v>
      </c>
      <c r="F124" s="19">
        <f t="shared" si="21"/>
        <v>0</v>
      </c>
      <c r="G124" s="17" t="str">
        <f t="shared" si="18"/>
        <v>ATTENZIONE: problema inserimento valore</v>
      </c>
      <c r="H124" s="65"/>
    </row>
    <row r="125" spans="1:8" ht="33.75" thickBot="1" x14ac:dyDescent="0.3">
      <c r="B125" s="14" t="s">
        <v>51</v>
      </c>
      <c r="C125" s="1"/>
      <c r="D125" s="70"/>
      <c r="E125" s="15">
        <v>18422</v>
      </c>
      <c r="F125" s="19">
        <f t="shared" si="21"/>
        <v>0</v>
      </c>
      <c r="G125" s="17" t="str">
        <f t="shared" si="18"/>
        <v>ATTENZIONE: problema inserimento valore</v>
      </c>
      <c r="H125" s="65"/>
    </row>
    <row r="126" spans="1:8" ht="33.75" thickBot="1" x14ac:dyDescent="0.3">
      <c r="B126" s="14" t="s">
        <v>156</v>
      </c>
      <c r="C126" s="1"/>
      <c r="D126" s="70"/>
      <c r="E126" s="15">
        <v>11790</v>
      </c>
      <c r="F126" s="19">
        <f t="shared" si="21"/>
        <v>0</v>
      </c>
      <c r="G126" s="17" t="str">
        <f t="shared" si="18"/>
        <v>ATTENZIONE: problema inserimento valore</v>
      </c>
      <c r="H126" s="65"/>
    </row>
    <row r="127" spans="1:8" ht="33.75" thickBot="1" x14ac:dyDescent="0.3">
      <c r="B127" s="14" t="s">
        <v>157</v>
      </c>
      <c r="C127" s="1"/>
      <c r="D127" s="70"/>
      <c r="E127" s="15">
        <v>29476</v>
      </c>
      <c r="F127" s="19">
        <f t="shared" si="21"/>
        <v>0</v>
      </c>
      <c r="G127" s="17" t="str">
        <f t="shared" si="18"/>
        <v>ATTENZIONE: problema inserimento valore</v>
      </c>
      <c r="H127" s="65"/>
    </row>
    <row r="128" spans="1:8" s="33" customFormat="1" ht="33.75" thickBot="1" x14ac:dyDescent="0.3">
      <c r="A128" s="6"/>
      <c r="B128" s="14" t="s">
        <v>158</v>
      </c>
      <c r="C128" s="1"/>
      <c r="D128" s="70"/>
      <c r="E128" s="15">
        <v>32903</v>
      </c>
      <c r="F128" s="19">
        <f t="shared" si="21"/>
        <v>0</v>
      </c>
      <c r="G128" s="17" t="str">
        <f t="shared" si="18"/>
        <v>ATTENZIONE: problema inserimento valore</v>
      </c>
      <c r="H128" s="65"/>
    </row>
    <row r="129" spans="1:8" s="33" customFormat="1" ht="33.75" thickBot="1" x14ac:dyDescent="0.3">
      <c r="A129" s="6"/>
      <c r="B129" s="30" t="s">
        <v>82</v>
      </c>
      <c r="C129" s="2"/>
      <c r="D129" s="66">
        <v>15.14</v>
      </c>
      <c r="E129" s="15">
        <v>217403</v>
      </c>
      <c r="F129" s="19">
        <f>IF(C129&lt;=D129,D129*E129,C129*E129)*AND(C129&lt;&gt;0)</f>
        <v>0</v>
      </c>
      <c r="G129" s="17" t="str">
        <f t="shared" si="18"/>
        <v>ATTENZIONE: problema inserimento valore</v>
      </c>
      <c r="H129" s="65"/>
    </row>
    <row r="130" spans="1:8" ht="66.75" thickBot="1" x14ac:dyDescent="0.3">
      <c r="C130" s="6"/>
      <c r="D130" s="6"/>
      <c r="E130" s="21" t="s">
        <v>198</v>
      </c>
      <c r="F130" s="22">
        <f>TRUNC(SUM(F107:F112)+SUM(F114:F118)+SUM(F120:F128),2)</f>
        <v>0</v>
      </c>
      <c r="G130" s="26" t="s">
        <v>199</v>
      </c>
      <c r="H130" s="32">
        <f>TRUNC(F113+F119+F129,2)</f>
        <v>0</v>
      </c>
    </row>
    <row r="131" spans="1:8" x14ac:dyDescent="0.25">
      <c r="C131" s="6"/>
      <c r="D131" s="6"/>
      <c r="E131" s="23"/>
      <c r="F131" s="24"/>
      <c r="G131" s="23"/>
      <c r="H131" s="24"/>
    </row>
    <row r="132" spans="1:8" ht="17.25" thickBot="1" x14ac:dyDescent="0.3">
      <c r="B132" s="10"/>
      <c r="G132" s="6"/>
    </row>
    <row r="133" spans="1:8" ht="17.25" thickBot="1" x14ac:dyDescent="0.3">
      <c r="B133" s="26" t="s">
        <v>182</v>
      </c>
      <c r="C133" s="27" t="s">
        <v>83</v>
      </c>
      <c r="D133" s="27" t="s">
        <v>85</v>
      </c>
      <c r="E133" s="27" t="s">
        <v>11</v>
      </c>
      <c r="F133" s="24"/>
      <c r="G133" s="6"/>
    </row>
    <row r="134" spans="1:8" ht="33.75" thickBot="1" x14ac:dyDescent="0.3">
      <c r="B134" s="45" t="s">
        <v>241</v>
      </c>
      <c r="C134" s="1"/>
      <c r="D134" s="15">
        <v>4109</v>
      </c>
      <c r="E134" s="19">
        <f>D134*C134</f>
        <v>0</v>
      </c>
      <c r="F134" s="17" t="str">
        <f>IF(C134="","ATTENZIONE: problema inserimento valore","")</f>
        <v>ATTENZIONE: problema inserimento valore</v>
      </c>
      <c r="G134" s="44"/>
    </row>
    <row r="135" spans="1:8" ht="33.75" thickBot="1" x14ac:dyDescent="0.3">
      <c r="B135" s="45" t="s">
        <v>242</v>
      </c>
      <c r="C135" s="1"/>
      <c r="D135" s="15">
        <v>1120</v>
      </c>
      <c r="E135" s="19">
        <f t="shared" ref="E135:E138" si="22">D135*C135</f>
        <v>0</v>
      </c>
      <c r="F135" s="17" t="str">
        <f t="shared" ref="F135:F138" si="23">IF(C135="","ATTENZIONE: problema inserimento valore","")</f>
        <v>ATTENZIONE: problema inserimento valore</v>
      </c>
      <c r="G135" s="44"/>
    </row>
    <row r="136" spans="1:8" ht="33.75" thickBot="1" x14ac:dyDescent="0.3">
      <c r="B136" s="45" t="s">
        <v>243</v>
      </c>
      <c r="C136" s="1"/>
      <c r="D136" s="15">
        <v>137</v>
      </c>
      <c r="E136" s="19">
        <f t="shared" si="22"/>
        <v>0</v>
      </c>
      <c r="F136" s="17" t="str">
        <f t="shared" si="23"/>
        <v>ATTENZIONE: problema inserimento valore</v>
      </c>
      <c r="G136" s="44"/>
    </row>
    <row r="137" spans="1:8" ht="33.75" thickBot="1" x14ac:dyDescent="0.3">
      <c r="B137" s="45" t="s">
        <v>244</v>
      </c>
      <c r="C137" s="1"/>
      <c r="D137" s="15">
        <v>46</v>
      </c>
      <c r="E137" s="19">
        <f t="shared" si="22"/>
        <v>0</v>
      </c>
      <c r="F137" s="17" t="str">
        <f t="shared" si="23"/>
        <v>ATTENZIONE: problema inserimento valore</v>
      </c>
      <c r="G137" s="44"/>
    </row>
    <row r="138" spans="1:8" ht="33.75" thickBot="1" x14ac:dyDescent="0.3">
      <c r="B138" s="45" t="s">
        <v>245</v>
      </c>
      <c r="C138" s="1"/>
      <c r="D138" s="15">
        <v>281</v>
      </c>
      <c r="E138" s="19">
        <f t="shared" si="22"/>
        <v>0</v>
      </c>
      <c r="F138" s="17" t="str">
        <f t="shared" si="23"/>
        <v>ATTENZIONE: problema inserimento valore</v>
      </c>
      <c r="G138" s="44"/>
    </row>
    <row r="139" spans="1:8" ht="76.5" customHeight="1" thickBot="1" x14ac:dyDescent="0.3">
      <c r="B139" s="48"/>
      <c r="C139" s="49"/>
      <c r="D139" s="21" t="s">
        <v>200</v>
      </c>
      <c r="E139" s="22">
        <f>TRUNC(SUM(E134:E138),2)</f>
        <v>0</v>
      </c>
      <c r="F139" s="24"/>
      <c r="G139" s="6"/>
    </row>
    <row r="140" spans="1:8" x14ac:dyDescent="0.25">
      <c r="B140" s="48"/>
      <c r="C140" s="49"/>
      <c r="D140" s="23"/>
      <c r="E140" s="24"/>
      <c r="F140" s="24"/>
      <c r="G140" s="6"/>
    </row>
    <row r="141" spans="1:8" ht="17.25" thickBot="1" x14ac:dyDescent="0.3">
      <c r="B141" s="10"/>
      <c r="G141" s="6"/>
    </row>
    <row r="142" spans="1:8" ht="17.25" thickBot="1" x14ac:dyDescent="0.3">
      <c r="B142" s="26" t="s">
        <v>183</v>
      </c>
      <c r="C142" s="27" t="s">
        <v>83</v>
      </c>
      <c r="D142" s="27" t="s">
        <v>85</v>
      </c>
      <c r="E142" s="27" t="s">
        <v>11</v>
      </c>
      <c r="F142" s="33"/>
      <c r="G142" s="6"/>
    </row>
    <row r="143" spans="1:8" ht="33.75" thickBot="1" x14ac:dyDescent="0.3">
      <c r="B143" s="14" t="s">
        <v>246</v>
      </c>
      <c r="C143" s="1"/>
      <c r="D143" s="15">
        <v>797</v>
      </c>
      <c r="E143" s="19">
        <f>D143*C143</f>
        <v>0</v>
      </c>
      <c r="F143" s="17" t="str">
        <f t="shared" ref="F143:F147" si="24">IF(C143="","ATTENZIONE: problema inserimento valore","")</f>
        <v>ATTENZIONE: problema inserimento valore</v>
      </c>
    </row>
    <row r="144" spans="1:8" ht="33.75" thickBot="1" x14ac:dyDescent="0.3">
      <c r="B144" s="14" t="s">
        <v>247</v>
      </c>
      <c r="C144" s="1"/>
      <c r="D144" s="15">
        <v>319</v>
      </c>
      <c r="E144" s="19">
        <f t="shared" ref="E144:E147" si="25">D144*C144</f>
        <v>0</v>
      </c>
      <c r="F144" s="17" t="str">
        <f t="shared" si="24"/>
        <v>ATTENZIONE: problema inserimento valore</v>
      </c>
    </row>
    <row r="145" spans="2:9" ht="33.75" thickBot="1" x14ac:dyDescent="0.3">
      <c r="B145" s="14" t="s">
        <v>248</v>
      </c>
      <c r="C145" s="1"/>
      <c r="D145" s="15">
        <v>79</v>
      </c>
      <c r="E145" s="19">
        <f t="shared" si="25"/>
        <v>0</v>
      </c>
      <c r="F145" s="17" t="str">
        <f t="shared" si="24"/>
        <v>ATTENZIONE: problema inserimento valore</v>
      </c>
    </row>
    <row r="146" spans="2:9" ht="33.75" thickBot="1" x14ac:dyDescent="0.3">
      <c r="B146" s="14" t="s">
        <v>249</v>
      </c>
      <c r="C146" s="1"/>
      <c r="D146" s="15">
        <v>159</v>
      </c>
      <c r="E146" s="19">
        <f t="shared" si="25"/>
        <v>0</v>
      </c>
      <c r="F146" s="17" t="str">
        <f t="shared" si="24"/>
        <v>ATTENZIONE: problema inserimento valore</v>
      </c>
    </row>
    <row r="147" spans="2:9" ht="33.75" thickBot="1" x14ac:dyDescent="0.3">
      <c r="B147" s="14" t="s">
        <v>250</v>
      </c>
      <c r="C147" s="1"/>
      <c r="D147" s="15">
        <v>119</v>
      </c>
      <c r="E147" s="19">
        <f t="shared" si="25"/>
        <v>0</v>
      </c>
      <c r="F147" s="17" t="str">
        <f t="shared" si="24"/>
        <v>ATTENZIONE: problema inserimento valore</v>
      </c>
    </row>
    <row r="148" spans="2:9" ht="33.75" thickBot="1" x14ac:dyDescent="0.3">
      <c r="B148" s="10"/>
      <c r="D148" s="21" t="s">
        <v>201</v>
      </c>
      <c r="E148" s="22">
        <f>TRUNC(SUM(E143:E147),2)</f>
        <v>0</v>
      </c>
      <c r="F148" s="33"/>
      <c r="G148" s="6"/>
    </row>
    <row r="149" spans="2:9" x14ac:dyDescent="0.25">
      <c r="B149" s="10"/>
      <c r="D149" s="23"/>
      <c r="E149" s="24"/>
      <c r="F149" s="33"/>
      <c r="G149" s="6"/>
    </row>
    <row r="150" spans="2:9" ht="17.25" thickBot="1" x14ac:dyDescent="0.3">
      <c r="B150" s="10"/>
      <c r="C150" s="6"/>
      <c r="D150" s="6"/>
      <c r="E150" s="6"/>
      <c r="G150" s="23"/>
      <c r="H150" s="24"/>
      <c r="I150" s="33"/>
    </row>
    <row r="151" spans="2:9" ht="17.25" thickBot="1" x14ac:dyDescent="0.3">
      <c r="B151" s="26" t="s">
        <v>218</v>
      </c>
      <c r="C151" s="27" t="s">
        <v>83</v>
      </c>
      <c r="D151" s="27" t="s">
        <v>85</v>
      </c>
      <c r="E151" s="27" t="s">
        <v>11</v>
      </c>
      <c r="F151" s="33"/>
      <c r="G151" s="6"/>
    </row>
    <row r="152" spans="2:9" ht="33.75" thickBot="1" x14ac:dyDescent="0.3">
      <c r="B152" s="14" t="s">
        <v>251</v>
      </c>
      <c r="C152" s="1"/>
      <c r="D152" s="15">
        <v>319</v>
      </c>
      <c r="E152" s="19">
        <f>D152*C152</f>
        <v>0</v>
      </c>
      <c r="F152" s="17" t="str">
        <f t="shared" ref="F152:F160" si="26">IF(C152="","ATTENZIONE: problema inserimento valore","")</f>
        <v>ATTENZIONE: problema inserimento valore</v>
      </c>
    </row>
    <row r="153" spans="2:9" ht="33.75" thickBot="1" x14ac:dyDescent="0.3">
      <c r="B153" s="14" t="s">
        <v>252</v>
      </c>
      <c r="C153" s="1"/>
      <c r="D153" s="15">
        <v>128</v>
      </c>
      <c r="E153" s="19">
        <f>D153*C153</f>
        <v>0</v>
      </c>
      <c r="F153" s="17" t="str">
        <f t="shared" si="26"/>
        <v>ATTENZIONE: problema inserimento valore</v>
      </c>
    </row>
    <row r="154" spans="2:9" ht="33.75" thickBot="1" x14ac:dyDescent="0.3">
      <c r="B154" s="14" t="s">
        <v>253</v>
      </c>
      <c r="C154" s="1"/>
      <c r="D154" s="15">
        <v>24</v>
      </c>
      <c r="E154" s="19">
        <f>D154*C154</f>
        <v>0</v>
      </c>
      <c r="F154" s="17" t="str">
        <f t="shared" si="26"/>
        <v>ATTENZIONE: problema inserimento valore</v>
      </c>
    </row>
    <row r="155" spans="2:9" ht="33.75" thickBot="1" x14ac:dyDescent="0.3">
      <c r="B155" s="14" t="s">
        <v>254</v>
      </c>
      <c r="C155" s="1"/>
      <c r="D155" s="15">
        <v>48</v>
      </c>
      <c r="E155" s="19">
        <f>D155*C155</f>
        <v>0</v>
      </c>
      <c r="F155" s="17" t="str">
        <f t="shared" si="26"/>
        <v>ATTENZIONE: problema inserimento valore</v>
      </c>
    </row>
    <row r="156" spans="2:9" ht="33.75" thickBot="1" x14ac:dyDescent="0.3">
      <c r="B156" s="45" t="s">
        <v>255</v>
      </c>
      <c r="C156" s="1"/>
      <c r="D156" s="15">
        <v>1594</v>
      </c>
      <c r="E156" s="19">
        <f t="shared" ref="E156:E160" si="27">D156*C156</f>
        <v>0</v>
      </c>
      <c r="F156" s="17" t="str">
        <f t="shared" si="26"/>
        <v>ATTENZIONE: problema inserimento valore</v>
      </c>
    </row>
    <row r="157" spans="2:9" ht="33.75" thickBot="1" x14ac:dyDescent="0.3">
      <c r="B157" s="45" t="s">
        <v>256</v>
      </c>
      <c r="C157" s="1"/>
      <c r="D157" s="15">
        <v>638</v>
      </c>
      <c r="E157" s="19">
        <f t="shared" si="27"/>
        <v>0</v>
      </c>
      <c r="F157" s="17" t="str">
        <f t="shared" si="26"/>
        <v>ATTENZIONE: problema inserimento valore</v>
      </c>
    </row>
    <row r="158" spans="2:9" ht="33.75" thickBot="1" x14ac:dyDescent="0.3">
      <c r="B158" s="45" t="s">
        <v>257</v>
      </c>
      <c r="C158" s="1"/>
      <c r="D158" s="15">
        <v>158</v>
      </c>
      <c r="E158" s="19">
        <f t="shared" si="27"/>
        <v>0</v>
      </c>
      <c r="F158" s="17" t="str">
        <f t="shared" si="26"/>
        <v>ATTENZIONE: problema inserimento valore</v>
      </c>
    </row>
    <row r="159" spans="2:9" ht="33.75" thickBot="1" x14ac:dyDescent="0.3">
      <c r="B159" s="45" t="s">
        <v>258</v>
      </c>
      <c r="C159" s="1"/>
      <c r="D159" s="15">
        <v>318</v>
      </c>
      <c r="E159" s="19">
        <f t="shared" si="27"/>
        <v>0</v>
      </c>
      <c r="F159" s="17" t="str">
        <f t="shared" si="26"/>
        <v>ATTENZIONE: problema inserimento valore</v>
      </c>
    </row>
    <row r="160" spans="2:9" ht="33.75" thickBot="1" x14ac:dyDescent="0.3">
      <c r="B160" s="45" t="s">
        <v>259</v>
      </c>
      <c r="C160" s="1"/>
      <c r="D160" s="15">
        <v>238</v>
      </c>
      <c r="E160" s="19">
        <f t="shared" si="27"/>
        <v>0</v>
      </c>
      <c r="F160" s="17" t="str">
        <f t="shared" si="26"/>
        <v>ATTENZIONE: problema inserimento valore</v>
      </c>
    </row>
    <row r="161" spans="2:7" ht="50.25" thickBot="1" x14ac:dyDescent="0.3">
      <c r="B161" s="10"/>
      <c r="D161" s="21" t="s">
        <v>228</v>
      </c>
      <c r="E161" s="22">
        <f>TRUNC(SUM(E152:E160),2)</f>
        <v>0</v>
      </c>
      <c r="F161" s="33"/>
      <c r="G161" s="6"/>
    </row>
    <row r="162" spans="2:7" x14ac:dyDescent="0.25">
      <c r="B162" s="10"/>
      <c r="D162" s="23"/>
      <c r="E162" s="24"/>
      <c r="F162" s="33"/>
      <c r="G162" s="6"/>
    </row>
    <row r="163" spans="2:7" ht="17.25" thickBot="1" x14ac:dyDescent="0.3">
      <c r="B163" s="10"/>
      <c r="G163" s="6"/>
    </row>
    <row r="164" spans="2:7" ht="17.25" thickBot="1" x14ac:dyDescent="0.3">
      <c r="B164" s="26" t="s">
        <v>90</v>
      </c>
      <c r="C164" s="27" t="s">
        <v>83</v>
      </c>
      <c r="D164" s="27" t="s">
        <v>85</v>
      </c>
      <c r="E164" s="27" t="s">
        <v>11</v>
      </c>
      <c r="F164" s="71"/>
      <c r="G164" s="6"/>
    </row>
    <row r="165" spans="2:7" ht="33.75" thickBot="1" x14ac:dyDescent="0.3">
      <c r="B165" s="45" t="s">
        <v>169</v>
      </c>
      <c r="C165" s="1"/>
      <c r="D165" s="15">
        <v>1748</v>
      </c>
      <c r="E165" s="19">
        <f t="shared" ref="E165:E177" si="28">D165*C165</f>
        <v>0</v>
      </c>
      <c r="F165" s="17" t="str">
        <f t="shared" ref="F165:F177" si="29">IF(C165="","ATTENZIONE: problema inserimento valore","")</f>
        <v>ATTENZIONE: problema inserimento valore</v>
      </c>
      <c r="G165" s="44"/>
    </row>
    <row r="166" spans="2:7" ht="33.75" thickBot="1" x14ac:dyDescent="0.3">
      <c r="B166" s="45" t="s">
        <v>170</v>
      </c>
      <c r="C166" s="1"/>
      <c r="D166" s="15">
        <v>1791</v>
      </c>
      <c r="E166" s="19">
        <f t="shared" si="28"/>
        <v>0</v>
      </c>
      <c r="F166" s="17" t="str">
        <f t="shared" si="29"/>
        <v>ATTENZIONE: problema inserimento valore</v>
      </c>
      <c r="G166" s="44"/>
    </row>
    <row r="167" spans="2:7" ht="33.75" thickBot="1" x14ac:dyDescent="0.3">
      <c r="B167" s="45" t="s">
        <v>171</v>
      </c>
      <c r="C167" s="1"/>
      <c r="D167" s="15">
        <v>777</v>
      </c>
      <c r="E167" s="19">
        <f t="shared" si="28"/>
        <v>0</v>
      </c>
      <c r="F167" s="17" t="str">
        <f t="shared" si="29"/>
        <v>ATTENZIONE: problema inserimento valore</v>
      </c>
      <c r="G167" s="44"/>
    </row>
    <row r="168" spans="2:7" ht="33.75" thickBot="1" x14ac:dyDescent="0.3">
      <c r="B168" s="45" t="s">
        <v>172</v>
      </c>
      <c r="C168" s="1"/>
      <c r="D168" s="15">
        <v>1672</v>
      </c>
      <c r="E168" s="19">
        <f t="shared" si="28"/>
        <v>0</v>
      </c>
      <c r="F168" s="17" t="str">
        <f t="shared" si="29"/>
        <v>ATTENZIONE: problema inserimento valore</v>
      </c>
      <c r="G168" s="44"/>
    </row>
    <row r="169" spans="2:7" ht="33.75" thickBot="1" x14ac:dyDescent="0.3">
      <c r="B169" s="45" t="s">
        <v>173</v>
      </c>
      <c r="C169" s="1"/>
      <c r="D169" s="15">
        <v>536</v>
      </c>
      <c r="E169" s="19">
        <f t="shared" si="28"/>
        <v>0</v>
      </c>
      <c r="F169" s="17" t="str">
        <f t="shared" si="29"/>
        <v>ATTENZIONE: problema inserimento valore</v>
      </c>
      <c r="G169" s="44"/>
    </row>
    <row r="170" spans="2:7" ht="33.75" thickBot="1" x14ac:dyDescent="0.3">
      <c r="B170" s="45" t="s">
        <v>174</v>
      </c>
      <c r="C170" s="1"/>
      <c r="D170" s="15">
        <v>40</v>
      </c>
      <c r="E170" s="19">
        <f t="shared" si="28"/>
        <v>0</v>
      </c>
      <c r="F170" s="17" t="str">
        <f t="shared" si="29"/>
        <v>ATTENZIONE: problema inserimento valore</v>
      </c>
      <c r="G170" s="44"/>
    </row>
    <row r="171" spans="2:7" ht="33.75" thickBot="1" x14ac:dyDescent="0.3">
      <c r="B171" s="45" t="s">
        <v>175</v>
      </c>
      <c r="C171" s="1"/>
      <c r="D171" s="15">
        <v>40</v>
      </c>
      <c r="E171" s="19">
        <f t="shared" si="28"/>
        <v>0</v>
      </c>
      <c r="F171" s="17" t="str">
        <f t="shared" si="29"/>
        <v>ATTENZIONE: problema inserimento valore</v>
      </c>
      <c r="G171" s="44"/>
    </row>
    <row r="172" spans="2:7" ht="33.75" thickBot="1" x14ac:dyDescent="0.3">
      <c r="B172" s="14" t="s">
        <v>52</v>
      </c>
      <c r="C172" s="1"/>
      <c r="D172" s="15">
        <v>10</v>
      </c>
      <c r="E172" s="19">
        <f t="shared" si="28"/>
        <v>0</v>
      </c>
      <c r="F172" s="17" t="str">
        <f t="shared" si="29"/>
        <v>ATTENZIONE: problema inserimento valore</v>
      </c>
      <c r="G172" s="44"/>
    </row>
    <row r="173" spans="2:7" ht="33.75" thickBot="1" x14ac:dyDescent="0.3">
      <c r="B173" s="14" t="s">
        <v>53</v>
      </c>
      <c r="C173" s="1"/>
      <c r="D173" s="15">
        <v>32</v>
      </c>
      <c r="E173" s="19">
        <f t="shared" si="28"/>
        <v>0</v>
      </c>
      <c r="F173" s="17" t="str">
        <f t="shared" si="29"/>
        <v>ATTENZIONE: problema inserimento valore</v>
      </c>
      <c r="G173" s="44"/>
    </row>
    <row r="174" spans="2:7" ht="33.75" thickBot="1" x14ac:dyDescent="0.3">
      <c r="B174" s="14" t="s">
        <v>54</v>
      </c>
      <c r="C174" s="1"/>
      <c r="D174" s="15">
        <v>45</v>
      </c>
      <c r="E174" s="19">
        <f t="shared" si="28"/>
        <v>0</v>
      </c>
      <c r="F174" s="17" t="str">
        <f t="shared" si="29"/>
        <v>ATTENZIONE: problema inserimento valore</v>
      </c>
      <c r="G174" s="44"/>
    </row>
    <row r="175" spans="2:7" ht="33.75" thickBot="1" x14ac:dyDescent="0.3">
      <c r="B175" s="45" t="s">
        <v>168</v>
      </c>
      <c r="C175" s="1"/>
      <c r="D175" s="15">
        <v>13</v>
      </c>
      <c r="E175" s="19">
        <f t="shared" si="28"/>
        <v>0</v>
      </c>
      <c r="F175" s="17" t="str">
        <f t="shared" si="29"/>
        <v>ATTENZIONE: problema inserimento valore</v>
      </c>
      <c r="G175" s="44"/>
    </row>
    <row r="176" spans="2:7" ht="33.75" thickBot="1" x14ac:dyDescent="0.3">
      <c r="B176" s="14" t="s">
        <v>55</v>
      </c>
      <c r="C176" s="1"/>
      <c r="D176" s="15">
        <v>8</v>
      </c>
      <c r="E176" s="19">
        <f t="shared" si="28"/>
        <v>0</v>
      </c>
      <c r="F176" s="17" t="str">
        <f t="shared" si="29"/>
        <v>ATTENZIONE: problema inserimento valore</v>
      </c>
      <c r="G176" s="44"/>
    </row>
    <row r="177" spans="2:7" ht="33.75" thickBot="1" x14ac:dyDescent="0.3">
      <c r="B177" s="14" t="s">
        <v>56</v>
      </c>
      <c r="C177" s="1"/>
      <c r="D177" s="15">
        <v>231</v>
      </c>
      <c r="E177" s="19">
        <f t="shared" si="28"/>
        <v>0</v>
      </c>
      <c r="F177" s="17" t="str">
        <f t="shared" si="29"/>
        <v>ATTENZIONE: problema inserimento valore</v>
      </c>
      <c r="G177" s="44"/>
    </row>
    <row r="178" spans="2:7" ht="64.5" customHeight="1" thickBot="1" x14ac:dyDescent="0.3">
      <c r="B178" s="10"/>
      <c r="D178" s="21" t="s">
        <v>121</v>
      </c>
      <c r="E178" s="22">
        <f>TRUNC(SUM(E165:E177),2)</f>
        <v>0</v>
      </c>
      <c r="F178" s="71"/>
      <c r="G178" s="6"/>
    </row>
    <row r="179" spans="2:7" x14ac:dyDescent="0.25">
      <c r="B179" s="10"/>
      <c r="D179" s="23"/>
      <c r="E179" s="24"/>
      <c r="F179" s="71"/>
      <c r="G179" s="6"/>
    </row>
    <row r="180" spans="2:7" ht="17.25" thickBot="1" x14ac:dyDescent="0.3">
      <c r="B180" s="10"/>
      <c r="G180" s="6"/>
    </row>
    <row r="181" spans="2:7" ht="17.25" thickBot="1" x14ac:dyDescent="0.3">
      <c r="B181" s="72" t="s">
        <v>91</v>
      </c>
      <c r="C181" s="72" t="s">
        <v>83</v>
      </c>
      <c r="D181" s="72" t="s">
        <v>85</v>
      </c>
      <c r="E181" s="72" t="s">
        <v>11</v>
      </c>
      <c r="F181" s="73"/>
      <c r="G181" s="6"/>
    </row>
    <row r="182" spans="2:7" ht="33.75" thickBot="1" x14ac:dyDescent="0.3">
      <c r="B182" s="14" t="s">
        <v>57</v>
      </c>
      <c r="C182" s="1"/>
      <c r="D182" s="15">
        <v>40</v>
      </c>
      <c r="E182" s="19">
        <f>D182*C182</f>
        <v>0</v>
      </c>
      <c r="F182" s="17" t="str">
        <f t="shared" ref="F182:F183" si="30">IF(C182="","ATTENZIONE: problema inserimento valore","")</f>
        <v>ATTENZIONE: problema inserimento valore</v>
      </c>
      <c r="G182" s="44"/>
    </row>
    <row r="183" spans="2:7" ht="33.75" thickBot="1" x14ac:dyDescent="0.3">
      <c r="B183" s="14" t="s">
        <v>58</v>
      </c>
      <c r="C183" s="1"/>
      <c r="D183" s="15">
        <v>57</v>
      </c>
      <c r="E183" s="19">
        <f>D183*C183</f>
        <v>0</v>
      </c>
      <c r="F183" s="17" t="str">
        <f t="shared" si="30"/>
        <v>ATTENZIONE: problema inserimento valore</v>
      </c>
      <c r="G183" s="44"/>
    </row>
    <row r="184" spans="2:7" ht="50.25" thickBot="1" x14ac:dyDescent="0.3">
      <c r="B184" s="10"/>
      <c r="D184" s="74" t="s">
        <v>122</v>
      </c>
      <c r="E184" s="32">
        <f>TRUNC(SUM(E182:E183),2)</f>
        <v>0</v>
      </c>
      <c r="F184" s="73"/>
      <c r="G184" s="6"/>
    </row>
    <row r="185" spans="2:7" x14ac:dyDescent="0.25">
      <c r="B185" s="10"/>
      <c r="D185" s="75"/>
      <c r="E185" s="24"/>
      <c r="F185" s="73"/>
      <c r="G185" s="6"/>
    </row>
    <row r="186" spans="2:7" ht="17.25" thickBot="1" x14ac:dyDescent="0.3">
      <c r="B186" s="10"/>
      <c r="G186" s="6"/>
    </row>
    <row r="187" spans="2:7" ht="17.25" customHeight="1" thickBot="1" x14ac:dyDescent="0.3">
      <c r="B187" s="35" t="s">
        <v>92</v>
      </c>
      <c r="C187" s="35" t="s">
        <v>83</v>
      </c>
      <c r="D187" s="35" t="s">
        <v>85</v>
      </c>
      <c r="E187" s="35" t="s">
        <v>11</v>
      </c>
      <c r="F187" s="6"/>
      <c r="G187" s="6"/>
    </row>
    <row r="188" spans="2:7" ht="17.25" thickBot="1" x14ac:dyDescent="0.3">
      <c r="B188" s="35"/>
      <c r="C188" s="35"/>
      <c r="D188" s="35"/>
      <c r="E188" s="35"/>
      <c r="F188" s="6"/>
      <c r="G188" s="6"/>
    </row>
    <row r="189" spans="2:7" ht="33.75" thickBot="1" x14ac:dyDescent="0.3">
      <c r="B189" s="14" t="s">
        <v>59</v>
      </c>
      <c r="C189" s="1"/>
      <c r="D189" s="15">
        <v>1896</v>
      </c>
      <c r="E189" s="19">
        <f>D189*C189</f>
        <v>0</v>
      </c>
      <c r="F189" s="17" t="str">
        <f t="shared" ref="F189:F191" si="31">IF(C189="","ATTENZIONE: problema inserimento valore","")</f>
        <v>ATTENZIONE: problema inserimento valore</v>
      </c>
      <c r="G189" s="44"/>
    </row>
    <row r="190" spans="2:7" ht="17.25" thickBot="1" x14ac:dyDescent="0.3">
      <c r="B190" s="14" t="s">
        <v>60</v>
      </c>
      <c r="C190" s="1"/>
      <c r="D190" s="15">
        <v>97</v>
      </c>
      <c r="E190" s="19">
        <f t="shared" ref="E190:E191" si="32">D190*C190</f>
        <v>0</v>
      </c>
      <c r="F190" s="17" t="str">
        <f t="shared" si="31"/>
        <v>ATTENZIONE: problema inserimento valore</v>
      </c>
      <c r="G190" s="44"/>
    </row>
    <row r="191" spans="2:7" ht="17.25" thickBot="1" x14ac:dyDescent="0.3">
      <c r="B191" s="14" t="s">
        <v>61</v>
      </c>
      <c r="C191" s="1"/>
      <c r="D191" s="15">
        <v>308</v>
      </c>
      <c r="E191" s="19">
        <f t="shared" si="32"/>
        <v>0</v>
      </c>
      <c r="F191" s="17" t="str">
        <f t="shared" si="31"/>
        <v>ATTENZIONE: problema inserimento valore</v>
      </c>
      <c r="G191" s="44"/>
    </row>
    <row r="192" spans="2:7" ht="58.5" customHeight="1" thickBot="1" x14ac:dyDescent="0.3">
      <c r="B192" s="10"/>
      <c r="D192" s="21" t="s">
        <v>219</v>
      </c>
      <c r="E192" s="22">
        <f>TRUNC(SUM(E189:E191),2)</f>
        <v>0</v>
      </c>
      <c r="F192" s="6"/>
      <c r="G192" s="6"/>
    </row>
    <row r="193" spans="2:8" s="33" customFormat="1" x14ac:dyDescent="0.25">
      <c r="B193" s="46"/>
      <c r="C193" s="76"/>
      <c r="D193" s="23"/>
      <c r="E193" s="24"/>
    </row>
    <row r="194" spans="2:8" ht="17.25" thickBot="1" x14ac:dyDescent="0.3">
      <c r="B194" s="10"/>
      <c r="G194" s="6"/>
    </row>
    <row r="195" spans="2:8" ht="49.5" customHeight="1" thickBot="1" x14ac:dyDescent="0.3">
      <c r="B195" s="77" t="s">
        <v>93</v>
      </c>
      <c r="C195" s="27" t="s">
        <v>83</v>
      </c>
      <c r="D195" s="72" t="s">
        <v>85</v>
      </c>
      <c r="E195" s="72" t="s">
        <v>11</v>
      </c>
      <c r="F195" s="78"/>
      <c r="G195" s="6"/>
    </row>
    <row r="196" spans="2:8" ht="32.25" thickBot="1" x14ac:dyDescent="0.3">
      <c r="B196" s="14" t="s">
        <v>62</v>
      </c>
      <c r="C196" s="1"/>
      <c r="D196" s="15">
        <v>356</v>
      </c>
      <c r="E196" s="19">
        <f>D196*C196</f>
        <v>0</v>
      </c>
      <c r="F196" s="17" t="str">
        <f t="shared" ref="F196:F199" si="33">IF(C196="","ATTENZIONE: problema inserimento valore","")</f>
        <v>ATTENZIONE: problema inserimento valore</v>
      </c>
      <c r="G196" s="44"/>
    </row>
    <row r="197" spans="2:8" ht="32.25" thickBot="1" x14ac:dyDescent="0.3">
      <c r="B197" s="14" t="s">
        <v>63</v>
      </c>
      <c r="C197" s="1"/>
      <c r="D197" s="15">
        <v>115</v>
      </c>
      <c r="E197" s="19">
        <f t="shared" ref="E197:E199" si="34">D197*C197</f>
        <v>0</v>
      </c>
      <c r="F197" s="17" t="str">
        <f t="shared" si="33"/>
        <v>ATTENZIONE: problema inserimento valore</v>
      </c>
      <c r="G197" s="44"/>
    </row>
    <row r="198" spans="2:8" ht="32.25" thickBot="1" x14ac:dyDescent="0.3">
      <c r="B198" s="14" t="s">
        <v>64</v>
      </c>
      <c r="C198" s="1"/>
      <c r="D198" s="15">
        <v>124</v>
      </c>
      <c r="E198" s="19">
        <f t="shared" si="34"/>
        <v>0</v>
      </c>
      <c r="F198" s="17" t="str">
        <f t="shared" si="33"/>
        <v>ATTENZIONE: problema inserimento valore</v>
      </c>
      <c r="G198" s="44"/>
    </row>
    <row r="199" spans="2:8" ht="32.25" thickBot="1" x14ac:dyDescent="0.3">
      <c r="B199" s="14" t="s">
        <v>238</v>
      </c>
      <c r="C199" s="1"/>
      <c r="D199" s="15">
        <v>97</v>
      </c>
      <c r="E199" s="19">
        <f t="shared" si="34"/>
        <v>0</v>
      </c>
      <c r="F199" s="17" t="str">
        <f t="shared" si="33"/>
        <v>ATTENZIONE: problema inserimento valore</v>
      </c>
      <c r="G199" s="44"/>
    </row>
    <row r="200" spans="2:8" ht="54.75" customHeight="1" thickBot="1" x14ac:dyDescent="0.3">
      <c r="B200" s="10"/>
      <c r="D200" s="79" t="s">
        <v>123</v>
      </c>
      <c r="E200" s="22">
        <f>TRUNC(SUM(E196:E199),2)</f>
        <v>0</v>
      </c>
      <c r="F200" s="6"/>
      <c r="G200" s="6"/>
    </row>
    <row r="201" spans="2:8" x14ac:dyDescent="0.25">
      <c r="B201" s="10"/>
      <c r="D201" s="73"/>
      <c r="E201" s="24"/>
      <c r="F201" s="6"/>
      <c r="G201" s="6"/>
    </row>
    <row r="202" spans="2:8" ht="17.25" thickBot="1" x14ac:dyDescent="0.3">
      <c r="B202" s="10"/>
      <c r="H202" s="80"/>
    </row>
    <row r="203" spans="2:8" ht="52.5" customHeight="1" thickBot="1" x14ac:dyDescent="0.3">
      <c r="B203" s="77" t="s">
        <v>135</v>
      </c>
      <c r="C203" s="27" t="s">
        <v>138</v>
      </c>
      <c r="D203" s="72" t="s">
        <v>85</v>
      </c>
      <c r="E203" s="72" t="s">
        <v>137</v>
      </c>
      <c r="F203" s="6"/>
      <c r="G203" s="6"/>
    </row>
    <row r="204" spans="2:8" ht="33.75" thickBot="1" x14ac:dyDescent="0.3">
      <c r="B204" s="14" t="s">
        <v>65</v>
      </c>
      <c r="C204" s="3"/>
      <c r="D204" s="15">
        <v>10000000</v>
      </c>
      <c r="E204" s="19">
        <f>(100-C204)/100*D204*AND(C204&lt;&gt;0)</f>
        <v>0</v>
      </c>
      <c r="F204" s="17" t="str">
        <f t="shared" ref="F204" si="35">IF(C204="","ATTENZIONE: problema inserimento valore","")</f>
        <v>ATTENZIONE: problema inserimento valore</v>
      </c>
      <c r="G204" s="33"/>
    </row>
    <row r="205" spans="2:8" ht="115.5" customHeight="1" thickBot="1" x14ac:dyDescent="0.3">
      <c r="B205" s="10"/>
      <c r="D205" s="79" t="s">
        <v>136</v>
      </c>
      <c r="E205" s="22">
        <f>TRUNC(E204,2)</f>
        <v>0</v>
      </c>
      <c r="F205" s="6"/>
      <c r="G205" s="6"/>
    </row>
    <row r="206" spans="2:8" x14ac:dyDescent="0.25">
      <c r="B206" s="10"/>
      <c r="D206" s="73"/>
      <c r="E206" s="24"/>
      <c r="F206" s="6"/>
      <c r="G206" s="6"/>
    </row>
    <row r="207" spans="2:8" ht="17.25" thickBot="1" x14ac:dyDescent="0.3">
      <c r="B207" s="10"/>
    </row>
    <row r="208" spans="2:8" ht="66.75" thickBot="1" x14ac:dyDescent="0.3">
      <c r="B208" s="26" t="s">
        <v>95</v>
      </c>
      <c r="C208" s="81" t="s">
        <v>12</v>
      </c>
      <c r="D208" s="72" t="s">
        <v>85</v>
      </c>
      <c r="E208" s="72" t="s">
        <v>137</v>
      </c>
      <c r="F208" s="6"/>
      <c r="G208" s="6"/>
    </row>
    <row r="209" spans="1:20" ht="33.75" thickBot="1" x14ac:dyDescent="0.3">
      <c r="B209" s="45" t="s">
        <v>66</v>
      </c>
      <c r="C209" s="5"/>
      <c r="D209" s="15">
        <v>19270318</v>
      </c>
      <c r="E209" s="19">
        <f>D209*C209/100</f>
        <v>0</v>
      </c>
      <c r="F209" s="17" t="str">
        <f t="shared" ref="F209:F211" si="36">IF(C209="","ATTENZIONE: problema inserimento valore","")</f>
        <v>ATTENZIONE: problema inserimento valore</v>
      </c>
      <c r="G209" s="82"/>
    </row>
    <row r="210" spans="1:20" ht="33.75" thickBot="1" x14ac:dyDescent="0.3">
      <c r="B210" s="68" t="s">
        <v>67</v>
      </c>
      <c r="C210" s="5"/>
      <c r="D210" s="15">
        <v>4733190</v>
      </c>
      <c r="E210" s="19">
        <f>D210*C210/100</f>
        <v>0</v>
      </c>
      <c r="F210" s="17" t="str">
        <f t="shared" si="36"/>
        <v>ATTENZIONE: problema inserimento valore</v>
      </c>
      <c r="G210" s="82"/>
    </row>
    <row r="211" spans="1:20" ht="33.75" thickBot="1" x14ac:dyDescent="0.3">
      <c r="B211" s="68" t="s">
        <v>68</v>
      </c>
      <c r="C211" s="5"/>
      <c r="D211" s="15">
        <v>10582194</v>
      </c>
      <c r="E211" s="19">
        <f>D211*C211/100</f>
        <v>0</v>
      </c>
      <c r="F211" s="17" t="str">
        <f t="shared" si="36"/>
        <v>ATTENZIONE: problema inserimento valore</v>
      </c>
      <c r="G211" s="82"/>
    </row>
    <row r="212" spans="1:20" ht="89.25" customHeight="1" thickBot="1" x14ac:dyDescent="0.3">
      <c r="B212" s="10"/>
      <c r="D212" s="21" t="s">
        <v>124</v>
      </c>
      <c r="E212" s="22">
        <f>TRUNC(SUM(E209:E211),2)</f>
        <v>0</v>
      </c>
      <c r="F212" s="6"/>
      <c r="G212" s="6"/>
    </row>
    <row r="213" spans="1:20" x14ac:dyDescent="0.25">
      <c r="B213" s="10"/>
      <c r="D213" s="23"/>
      <c r="E213" s="24"/>
      <c r="F213" s="6"/>
      <c r="G213" s="6"/>
    </row>
    <row r="214" spans="1:20" ht="17.25" thickBot="1" x14ac:dyDescent="0.3">
      <c r="B214" s="10"/>
      <c r="E214" s="59"/>
      <c r="F214" s="6"/>
      <c r="G214" s="24"/>
    </row>
    <row r="215" spans="1:20" ht="50.25" thickBot="1" x14ac:dyDescent="0.3">
      <c r="B215" s="26" t="s">
        <v>232</v>
      </c>
      <c r="C215" s="81" t="s">
        <v>94</v>
      </c>
      <c r="D215" s="72" t="s">
        <v>85</v>
      </c>
      <c r="E215" s="72" t="s">
        <v>137</v>
      </c>
      <c r="F215" s="38"/>
      <c r="G215" s="38"/>
      <c r="H215" s="38"/>
    </row>
    <row r="216" spans="1:20" ht="33.75" thickBot="1" x14ac:dyDescent="0.3">
      <c r="B216" s="68" t="s">
        <v>234</v>
      </c>
      <c r="C216" s="3"/>
      <c r="D216" s="15">
        <v>13157141</v>
      </c>
      <c r="E216" s="19">
        <f>D216*C216/100</f>
        <v>0</v>
      </c>
      <c r="F216" s="17" t="str">
        <f>IF(C216="","ATTENZIONE: problema inserimento valore","")</f>
        <v>ATTENZIONE: problema inserimento valore</v>
      </c>
      <c r="G216" s="62"/>
      <c r="T216" s="8"/>
    </row>
    <row r="217" spans="1:20" s="33" customFormat="1" ht="33.75" thickBot="1" x14ac:dyDescent="0.3">
      <c r="A217" s="6"/>
      <c r="B217" s="68" t="s">
        <v>235</v>
      </c>
      <c r="C217" s="3"/>
      <c r="D217" s="15">
        <v>13157141</v>
      </c>
      <c r="E217" s="19">
        <f t="shared" ref="E217:E218" si="37">D217*C217/100</f>
        <v>0</v>
      </c>
      <c r="F217" s="17" t="str">
        <f>IF(C217="","ATTENZIONE: problema inserimento valore","")</f>
        <v>ATTENZIONE: problema inserimento valore</v>
      </c>
      <c r="G217" s="62"/>
      <c r="H217" s="24"/>
      <c r="T217" s="76"/>
    </row>
    <row r="218" spans="1:20" s="33" customFormat="1" ht="33.75" thickBot="1" x14ac:dyDescent="0.3">
      <c r="A218" s="6"/>
      <c r="B218" s="68" t="s">
        <v>236</v>
      </c>
      <c r="C218" s="3"/>
      <c r="D218" s="15">
        <v>43857137</v>
      </c>
      <c r="E218" s="19">
        <f t="shared" si="37"/>
        <v>0</v>
      </c>
      <c r="F218" s="17" t="str">
        <f>IF(C218="","ATTENZIONE: problema inserimento valore","")</f>
        <v>ATTENZIONE: problema inserimento valore</v>
      </c>
      <c r="G218" s="62"/>
      <c r="H218" s="24"/>
      <c r="T218" s="76"/>
    </row>
    <row r="219" spans="1:20" s="33" customFormat="1" ht="83.25" customHeight="1" thickBot="1" x14ac:dyDescent="0.3">
      <c r="C219" s="76"/>
      <c r="D219" s="21" t="s">
        <v>233</v>
      </c>
      <c r="E219" s="22">
        <f>TRUNC(SUM(E216:E218),2)</f>
        <v>0</v>
      </c>
      <c r="H219" s="24"/>
      <c r="T219" s="76"/>
    </row>
    <row r="220" spans="1:20" s="33" customFormat="1" x14ac:dyDescent="0.25">
      <c r="C220" s="76"/>
      <c r="D220" s="23"/>
      <c r="E220" s="24"/>
      <c r="H220" s="24"/>
      <c r="T220" s="76"/>
    </row>
    <row r="221" spans="1:20" ht="17.25" thickBot="1" x14ac:dyDescent="0.3">
      <c r="B221" s="10"/>
      <c r="F221" s="75"/>
      <c r="G221" s="75"/>
      <c r="H221" s="75"/>
      <c r="I221" s="75"/>
      <c r="J221" s="75"/>
      <c r="K221" s="75"/>
    </row>
    <row r="222" spans="1:20" ht="33.75" customHeight="1" thickBot="1" x14ac:dyDescent="0.3">
      <c r="B222" s="83" t="s">
        <v>220</v>
      </c>
      <c r="C222" s="36" t="s">
        <v>83</v>
      </c>
      <c r="D222" s="35" t="s">
        <v>85</v>
      </c>
      <c r="E222" s="35" t="s">
        <v>11</v>
      </c>
      <c r="F222" s="6"/>
      <c r="G222" s="6"/>
    </row>
    <row r="223" spans="1:20" ht="17.25" thickBot="1" x14ac:dyDescent="0.3">
      <c r="B223" s="83"/>
      <c r="C223" s="36"/>
      <c r="D223" s="35"/>
      <c r="E223" s="35"/>
      <c r="F223" s="6"/>
      <c r="G223" s="6"/>
    </row>
    <row r="224" spans="1:20" ht="17.25" thickBot="1" x14ac:dyDescent="0.3">
      <c r="B224" s="45" t="s">
        <v>69</v>
      </c>
      <c r="C224" s="1"/>
      <c r="D224" s="15">
        <v>1561</v>
      </c>
      <c r="E224" s="19">
        <f t="shared" ref="E224" si="38">C224*D224</f>
        <v>0</v>
      </c>
      <c r="F224" s="17" t="str">
        <f t="shared" ref="F224" si="39">IF(C224="","ATTENZIONE: problema inserimento valore","")</f>
        <v>ATTENZIONE: problema inserimento valore</v>
      </c>
      <c r="G224" s="6"/>
    </row>
    <row r="225" spans="2:17" ht="50.25" thickBot="1" x14ac:dyDescent="0.3">
      <c r="B225" s="10"/>
      <c r="D225" s="21" t="s">
        <v>221</v>
      </c>
      <c r="E225" s="22">
        <f>TRUNC(E224,2)</f>
        <v>0</v>
      </c>
      <c r="F225" s="6"/>
      <c r="G225" s="33"/>
    </row>
    <row r="226" spans="2:17" x14ac:dyDescent="0.25">
      <c r="B226" s="10"/>
      <c r="G226" s="6"/>
    </row>
    <row r="227" spans="2:17" ht="17.25" thickBot="1" x14ac:dyDescent="0.3">
      <c r="B227" s="10"/>
      <c r="E227" s="60"/>
      <c r="F227" s="75"/>
      <c r="G227" s="75"/>
      <c r="H227" s="75"/>
      <c r="I227" s="75"/>
      <c r="J227" s="75"/>
      <c r="K227" s="75"/>
    </row>
    <row r="228" spans="2:17" ht="33.75" customHeight="1" thickBot="1" x14ac:dyDescent="0.3">
      <c r="B228" s="83" t="s">
        <v>222</v>
      </c>
      <c r="C228" s="36" t="s">
        <v>83</v>
      </c>
      <c r="D228" s="36" t="s">
        <v>85</v>
      </c>
      <c r="E228" s="35" t="s">
        <v>11</v>
      </c>
      <c r="F228" s="38"/>
      <c r="G228" s="38"/>
      <c r="H228" s="38"/>
    </row>
    <row r="229" spans="2:17" ht="17.25" thickBot="1" x14ac:dyDescent="0.3">
      <c r="B229" s="83"/>
      <c r="C229" s="36"/>
      <c r="D229" s="36"/>
      <c r="E229" s="35"/>
      <c r="F229" s="38"/>
      <c r="G229" s="38"/>
      <c r="H229" s="38"/>
    </row>
    <row r="230" spans="2:17" ht="17.25" thickBot="1" x14ac:dyDescent="0.3">
      <c r="B230" s="83"/>
      <c r="C230" s="36"/>
      <c r="D230" s="36"/>
      <c r="E230" s="35"/>
      <c r="F230" s="38"/>
      <c r="G230" s="38"/>
      <c r="H230" s="38"/>
    </row>
    <row r="231" spans="2:17" ht="17.25" thickBot="1" x14ac:dyDescent="0.3">
      <c r="B231" s="45" t="s">
        <v>260</v>
      </c>
      <c r="C231" s="4"/>
      <c r="D231" s="15">
        <v>10620</v>
      </c>
      <c r="E231" s="16">
        <f t="shared" ref="E231" si="40">C231*D231</f>
        <v>0</v>
      </c>
      <c r="F231" s="17" t="str">
        <f t="shared" ref="F231" si="41">IF(C231="","ATTENZIONE: problema inserimento valore","")</f>
        <v>ATTENZIONE: problema inserimento valore</v>
      </c>
      <c r="G231" s="6"/>
      <c r="H231" s="24"/>
    </row>
    <row r="232" spans="2:17" ht="50.25" thickBot="1" x14ac:dyDescent="0.3">
      <c r="B232" s="54"/>
      <c r="C232" s="55"/>
      <c r="D232" s="21" t="s">
        <v>223</v>
      </c>
      <c r="E232" s="22">
        <f>TRUNC(E231,2)</f>
        <v>0</v>
      </c>
      <c r="F232" s="6"/>
      <c r="G232" s="6"/>
      <c r="H232" s="24"/>
    </row>
    <row r="233" spans="2:17" x14ac:dyDescent="0.25">
      <c r="B233" s="54"/>
      <c r="C233" s="55"/>
      <c r="D233" s="23"/>
      <c r="E233" s="24"/>
      <c r="F233" s="6"/>
      <c r="G233" s="6"/>
      <c r="H233" s="24"/>
    </row>
    <row r="234" spans="2:17" ht="17.25" thickBot="1" x14ac:dyDescent="0.3">
      <c r="B234" s="10"/>
      <c r="F234" s="60"/>
      <c r="G234" s="60"/>
      <c r="H234" s="75"/>
      <c r="I234" s="75"/>
      <c r="J234" s="75"/>
      <c r="K234" s="75"/>
      <c r="L234" s="75"/>
      <c r="M234" s="75"/>
      <c r="N234" s="75"/>
      <c r="O234" s="75"/>
      <c r="P234" s="75"/>
      <c r="Q234" s="75"/>
    </row>
    <row r="235" spans="2:17" ht="66.75" customHeight="1" thickBot="1" x14ac:dyDescent="0.3">
      <c r="B235" s="83" t="s">
        <v>224</v>
      </c>
      <c r="C235" s="36" t="s">
        <v>83</v>
      </c>
      <c r="D235" s="36" t="s">
        <v>85</v>
      </c>
      <c r="E235" s="36" t="s">
        <v>11</v>
      </c>
      <c r="F235" s="38"/>
      <c r="G235" s="38"/>
      <c r="H235" s="38"/>
      <c r="I235" s="38"/>
      <c r="J235" s="38"/>
      <c r="K235" s="38"/>
      <c r="L235" s="38"/>
      <c r="M235" s="38"/>
      <c r="N235" s="38"/>
    </row>
    <row r="236" spans="2:17" ht="17.25" thickBot="1" x14ac:dyDescent="0.3">
      <c r="B236" s="83"/>
      <c r="C236" s="36"/>
      <c r="D236" s="36"/>
      <c r="E236" s="36"/>
      <c r="F236" s="38"/>
      <c r="G236" s="38"/>
      <c r="H236" s="38"/>
      <c r="I236" s="38"/>
      <c r="J236" s="38"/>
      <c r="K236" s="38"/>
      <c r="L236" s="38"/>
      <c r="M236" s="38"/>
      <c r="N236" s="38"/>
    </row>
    <row r="237" spans="2:17" ht="17.25" thickBot="1" x14ac:dyDescent="0.3">
      <c r="B237" s="45" t="s">
        <v>70</v>
      </c>
      <c r="C237" s="1"/>
      <c r="D237" s="15">
        <v>319</v>
      </c>
      <c r="E237" s="16">
        <f>C237*D237</f>
        <v>0</v>
      </c>
      <c r="F237" s="17" t="str">
        <f>IF(C237="","ATTENZIONE: problema inserimento valore","")</f>
        <v>ATTENZIONE: problema inserimento valore</v>
      </c>
      <c r="G237" s="65"/>
      <c r="H237" s="24"/>
      <c r="I237" s="33"/>
      <c r="J237" s="24"/>
      <c r="K237" s="33"/>
      <c r="L237" s="24"/>
      <c r="M237" s="33"/>
      <c r="N237" s="24"/>
    </row>
    <row r="238" spans="2:17" ht="17.25" thickBot="1" x14ac:dyDescent="0.3">
      <c r="B238" s="45" t="s">
        <v>71</v>
      </c>
      <c r="C238" s="1"/>
      <c r="D238" s="15">
        <v>128</v>
      </c>
      <c r="E238" s="16">
        <f>C238*D238</f>
        <v>0</v>
      </c>
      <c r="F238" s="17" t="str">
        <f>IF(C238="","ATTENZIONE: problema inserimento valore","")</f>
        <v>ATTENZIONE: problema inserimento valore</v>
      </c>
      <c r="G238" s="65"/>
      <c r="H238" s="24"/>
      <c r="I238" s="33"/>
      <c r="J238" s="24"/>
      <c r="K238" s="33"/>
      <c r="L238" s="24"/>
      <c r="M238" s="33"/>
      <c r="N238" s="24"/>
    </row>
    <row r="239" spans="2:17" ht="17.25" thickBot="1" x14ac:dyDescent="0.3">
      <c r="B239" s="45" t="s">
        <v>72</v>
      </c>
      <c r="C239" s="1"/>
      <c r="D239" s="15">
        <v>32</v>
      </c>
      <c r="E239" s="16">
        <f>C239*D239</f>
        <v>0</v>
      </c>
      <c r="F239" s="17" t="str">
        <f>IF(C239="","ATTENZIONE: problema inserimento valore","")</f>
        <v>ATTENZIONE: problema inserimento valore</v>
      </c>
      <c r="G239" s="65"/>
      <c r="H239" s="24"/>
      <c r="I239" s="33"/>
      <c r="J239" s="24"/>
      <c r="K239" s="33"/>
      <c r="L239" s="24"/>
      <c r="M239" s="33"/>
      <c r="N239" s="24"/>
    </row>
    <row r="240" spans="2:17" ht="33.75" thickBot="1" x14ac:dyDescent="0.3">
      <c r="B240" s="45" t="s">
        <v>73</v>
      </c>
      <c r="C240" s="1"/>
      <c r="D240" s="15">
        <v>64</v>
      </c>
      <c r="E240" s="16">
        <f>C240*D240</f>
        <v>0</v>
      </c>
      <c r="F240" s="17" t="str">
        <f>IF(C240="","ATTENZIONE: problema inserimento valore","")</f>
        <v>ATTENZIONE: problema inserimento valore</v>
      </c>
      <c r="G240" s="65"/>
      <c r="H240" s="24"/>
      <c r="I240" s="33"/>
      <c r="J240" s="24"/>
      <c r="K240" s="33"/>
      <c r="L240" s="24"/>
      <c r="M240" s="33"/>
      <c r="N240" s="24"/>
    </row>
    <row r="241" spans="2:15" ht="33.75" thickBot="1" x14ac:dyDescent="0.3">
      <c r="B241" s="45" t="s">
        <v>74</v>
      </c>
      <c r="C241" s="1"/>
      <c r="D241" s="15">
        <v>26</v>
      </c>
      <c r="E241" s="16">
        <f>C241*D241</f>
        <v>0</v>
      </c>
      <c r="F241" s="17" t="str">
        <f>IF(C241="","ATTENZIONE: problema inserimento valore","")</f>
        <v>ATTENZIONE: problema inserimento valore</v>
      </c>
      <c r="G241" s="65"/>
      <c r="H241" s="24"/>
      <c r="I241" s="33"/>
      <c r="J241" s="24"/>
      <c r="K241" s="33"/>
      <c r="L241" s="24"/>
      <c r="M241" s="33"/>
      <c r="N241" s="24"/>
    </row>
    <row r="242" spans="2:15" ht="50.25" thickBot="1" x14ac:dyDescent="0.3">
      <c r="B242" s="54"/>
      <c r="C242" s="55"/>
      <c r="D242" s="21" t="s">
        <v>225</v>
      </c>
      <c r="E242" s="22">
        <f>TRUNC(SUM(E237:E241),2)</f>
        <v>0</v>
      </c>
      <c r="F242" s="24"/>
      <c r="G242" s="33"/>
      <c r="H242" s="24"/>
      <c r="I242" s="33"/>
      <c r="J242" s="24"/>
      <c r="K242" s="33"/>
      <c r="L242" s="24"/>
      <c r="M242" s="33"/>
      <c r="N242" s="24"/>
    </row>
    <row r="243" spans="2:15" x14ac:dyDescent="0.25">
      <c r="B243" s="54"/>
      <c r="C243" s="55"/>
      <c r="D243" s="23"/>
      <c r="E243" s="24"/>
      <c r="F243" s="24"/>
      <c r="G243" s="33"/>
      <c r="H243" s="24"/>
      <c r="I243" s="33"/>
      <c r="J243" s="24"/>
      <c r="K243" s="33"/>
      <c r="L243" s="24"/>
      <c r="M243" s="33"/>
      <c r="N243" s="24"/>
    </row>
    <row r="244" spans="2:15" ht="17.25" thickBot="1" x14ac:dyDescent="0.3">
      <c r="O244" s="84"/>
    </row>
    <row r="245" spans="2:15" ht="49.5" customHeight="1" thickBot="1" x14ac:dyDescent="0.3">
      <c r="B245" s="83" t="s">
        <v>226</v>
      </c>
      <c r="C245" s="36" t="s">
        <v>83</v>
      </c>
      <c r="D245" s="36" t="s">
        <v>85</v>
      </c>
      <c r="E245" s="36" t="s">
        <v>11</v>
      </c>
      <c r="F245" s="6"/>
      <c r="G245" s="6"/>
      <c r="J245" s="84"/>
    </row>
    <row r="246" spans="2:15" ht="17.25" thickBot="1" x14ac:dyDescent="0.3">
      <c r="B246" s="83"/>
      <c r="C246" s="36"/>
      <c r="D246" s="36"/>
      <c r="E246" s="36"/>
      <c r="F246" s="6"/>
      <c r="G246" s="6"/>
    </row>
    <row r="247" spans="2:15" ht="17.25" thickBot="1" x14ac:dyDescent="0.3">
      <c r="B247" s="85" t="s">
        <v>3</v>
      </c>
      <c r="C247" s="86"/>
      <c r="D247" s="86"/>
      <c r="E247" s="86"/>
      <c r="F247" s="6"/>
      <c r="G247" s="6"/>
    </row>
    <row r="248" spans="2:15" ht="33.75" thickBot="1" x14ac:dyDescent="0.3">
      <c r="B248" s="45" t="s">
        <v>184</v>
      </c>
      <c r="C248" s="1"/>
      <c r="D248" s="15">
        <v>5137</v>
      </c>
      <c r="E248" s="19">
        <f>D248*C248</f>
        <v>0</v>
      </c>
      <c r="F248" s="17" t="str">
        <f t="shared" ref="F248" si="42">IF(C248="","ATTENZIONE: problema inserimento valore","")</f>
        <v>ATTENZIONE: problema inserimento valore</v>
      </c>
      <c r="G248" s="44"/>
    </row>
    <row r="249" spans="2:15" ht="17.25" thickBot="1" x14ac:dyDescent="0.3">
      <c r="B249" s="85" t="s">
        <v>4</v>
      </c>
      <c r="C249" s="105"/>
      <c r="D249" s="87"/>
      <c r="E249" s="86"/>
      <c r="F249" s="6"/>
      <c r="G249" s="44"/>
    </row>
    <row r="250" spans="2:15" ht="33.75" thickBot="1" x14ac:dyDescent="0.3">
      <c r="B250" s="45" t="s">
        <v>185</v>
      </c>
      <c r="C250" s="1"/>
      <c r="D250" s="15">
        <v>5594</v>
      </c>
      <c r="E250" s="19">
        <f t="shared" ref="E250" si="43">D250*C250</f>
        <v>0</v>
      </c>
      <c r="F250" s="17" t="str">
        <f t="shared" ref="F250" si="44">IF(C250="","ATTENZIONE: problema inserimento valore","")</f>
        <v>ATTENZIONE: problema inserimento valore</v>
      </c>
      <c r="G250" s="44"/>
    </row>
    <row r="251" spans="2:15" ht="17.25" thickBot="1" x14ac:dyDescent="0.3">
      <c r="B251" s="85" t="s">
        <v>5</v>
      </c>
      <c r="C251" s="105"/>
      <c r="D251" s="87"/>
      <c r="E251" s="86"/>
      <c r="F251" s="6"/>
      <c r="G251" s="44"/>
    </row>
    <row r="252" spans="2:15" ht="33.75" thickBot="1" x14ac:dyDescent="0.3">
      <c r="B252" s="45" t="s">
        <v>96</v>
      </c>
      <c r="C252" s="1"/>
      <c r="D252" s="15">
        <v>4287</v>
      </c>
      <c r="E252" s="19">
        <f t="shared" ref="E252:E253" si="45">D252*C252</f>
        <v>0</v>
      </c>
      <c r="F252" s="17" t="str">
        <f t="shared" ref="F252:F253" si="46">IF(C252="","ATTENZIONE: problema inserimento valore","")</f>
        <v>ATTENZIONE: problema inserimento valore</v>
      </c>
      <c r="G252" s="44"/>
    </row>
    <row r="253" spans="2:15" ht="50.25" thickBot="1" x14ac:dyDescent="0.3">
      <c r="B253" s="45" t="s">
        <v>97</v>
      </c>
      <c r="C253" s="1"/>
      <c r="D253" s="15">
        <v>722</v>
      </c>
      <c r="E253" s="19">
        <f t="shared" si="45"/>
        <v>0</v>
      </c>
      <c r="F253" s="17" t="str">
        <f t="shared" si="46"/>
        <v>ATTENZIONE: problema inserimento valore</v>
      </c>
      <c r="G253" s="44"/>
    </row>
    <row r="254" spans="2:15" ht="17.25" thickBot="1" x14ac:dyDescent="0.3">
      <c r="B254" s="85" t="s">
        <v>6</v>
      </c>
      <c r="C254" s="105"/>
      <c r="D254" s="87"/>
      <c r="E254" s="86"/>
      <c r="F254" s="6"/>
      <c r="G254" s="44"/>
    </row>
    <row r="255" spans="2:15" ht="33.75" thickBot="1" x14ac:dyDescent="0.3">
      <c r="B255" s="45" t="s">
        <v>98</v>
      </c>
      <c r="C255" s="1"/>
      <c r="D255" s="15">
        <v>4794</v>
      </c>
      <c r="E255" s="19">
        <f t="shared" ref="E255:E256" si="47">D255*C255</f>
        <v>0</v>
      </c>
      <c r="F255" s="17" t="str">
        <f t="shared" ref="F255:F256" si="48">IF(C255="","ATTENZIONE: problema inserimento valore","")</f>
        <v>ATTENZIONE: problema inserimento valore</v>
      </c>
      <c r="G255" s="44"/>
    </row>
    <row r="256" spans="2:15" ht="50.25" thickBot="1" x14ac:dyDescent="0.3">
      <c r="B256" s="45" t="s">
        <v>99</v>
      </c>
      <c r="C256" s="1"/>
      <c r="D256" s="15">
        <v>698</v>
      </c>
      <c r="E256" s="19">
        <f t="shared" si="47"/>
        <v>0</v>
      </c>
      <c r="F256" s="17" t="str">
        <f t="shared" si="48"/>
        <v>ATTENZIONE: problema inserimento valore</v>
      </c>
      <c r="G256" s="44"/>
    </row>
    <row r="257" spans="2:7" ht="17.25" thickBot="1" x14ac:dyDescent="0.3">
      <c r="B257" s="85" t="s">
        <v>7</v>
      </c>
      <c r="C257" s="105"/>
      <c r="D257" s="87"/>
      <c r="E257" s="86"/>
      <c r="F257" s="6"/>
      <c r="G257" s="44"/>
    </row>
    <row r="258" spans="2:7" ht="33.75" thickBot="1" x14ac:dyDescent="0.3">
      <c r="B258" s="45" t="s">
        <v>186</v>
      </c>
      <c r="C258" s="1"/>
      <c r="D258" s="15">
        <v>3190</v>
      </c>
      <c r="E258" s="19">
        <f t="shared" ref="E258:E259" si="49">D258*C258</f>
        <v>0</v>
      </c>
      <c r="F258" s="17" t="str">
        <f t="shared" ref="F258:F259" si="50">IF(C258="","ATTENZIONE: problema inserimento valore","")</f>
        <v>ATTENZIONE: problema inserimento valore</v>
      </c>
      <c r="G258" s="44"/>
    </row>
    <row r="259" spans="2:7" ht="50.25" thickBot="1" x14ac:dyDescent="0.3">
      <c r="B259" s="45" t="s">
        <v>100</v>
      </c>
      <c r="C259" s="1"/>
      <c r="D259" s="15">
        <v>1595</v>
      </c>
      <c r="E259" s="19">
        <f t="shared" si="49"/>
        <v>0</v>
      </c>
      <c r="F259" s="17" t="str">
        <f t="shared" si="50"/>
        <v>ATTENZIONE: problema inserimento valore</v>
      </c>
      <c r="G259" s="44"/>
    </row>
    <row r="260" spans="2:7" ht="17.25" thickBot="1" x14ac:dyDescent="0.3">
      <c r="B260" s="85" t="s">
        <v>8</v>
      </c>
      <c r="C260" s="105"/>
      <c r="D260" s="87"/>
      <c r="E260" s="86"/>
      <c r="F260" s="6"/>
      <c r="G260" s="44"/>
    </row>
    <row r="261" spans="2:7" ht="33.75" thickBot="1" x14ac:dyDescent="0.3">
      <c r="B261" s="45" t="s">
        <v>101</v>
      </c>
      <c r="C261" s="1"/>
      <c r="D261" s="15">
        <v>1196</v>
      </c>
      <c r="E261" s="19">
        <f t="shared" ref="E261:E268" si="51">D261*C261</f>
        <v>0</v>
      </c>
      <c r="F261" s="17" t="str">
        <f t="shared" ref="F261:F268" si="52">IF(C261="","ATTENZIONE: problema inserimento valore","")</f>
        <v>ATTENZIONE: problema inserimento valore</v>
      </c>
      <c r="G261" s="44"/>
    </row>
    <row r="262" spans="2:7" ht="50.25" thickBot="1" x14ac:dyDescent="0.3">
      <c r="B262" s="45" t="s">
        <v>102</v>
      </c>
      <c r="C262" s="1"/>
      <c r="D262" s="15">
        <v>976</v>
      </c>
      <c r="E262" s="19">
        <f t="shared" si="51"/>
        <v>0</v>
      </c>
      <c r="F262" s="17" t="str">
        <f t="shared" si="52"/>
        <v>ATTENZIONE: problema inserimento valore</v>
      </c>
      <c r="G262" s="44"/>
    </row>
    <row r="263" spans="2:7" ht="17.25" thickBot="1" x14ac:dyDescent="0.3">
      <c r="B263" s="85" t="s">
        <v>187</v>
      </c>
      <c r="C263" s="106"/>
      <c r="D263" s="89"/>
      <c r="E263" s="88"/>
      <c r="F263" s="6"/>
      <c r="G263" s="44"/>
    </row>
    <row r="264" spans="2:7" ht="33.75" thickBot="1" x14ac:dyDescent="0.3">
      <c r="B264" s="14" t="s">
        <v>188</v>
      </c>
      <c r="C264" s="2"/>
      <c r="D264" s="15">
        <v>957</v>
      </c>
      <c r="E264" s="19">
        <f t="shared" si="51"/>
        <v>0</v>
      </c>
      <c r="F264" s="17" t="str">
        <f t="shared" si="52"/>
        <v>ATTENZIONE: problema inserimento valore</v>
      </c>
      <c r="G264" s="44"/>
    </row>
    <row r="265" spans="2:7" ht="33.75" thickBot="1" x14ac:dyDescent="0.3">
      <c r="B265" s="14" t="s">
        <v>189</v>
      </c>
      <c r="C265" s="1"/>
      <c r="D265" s="15">
        <v>3000</v>
      </c>
      <c r="E265" s="19">
        <f t="shared" si="51"/>
        <v>0</v>
      </c>
      <c r="F265" s="17" t="str">
        <f t="shared" si="52"/>
        <v>ATTENZIONE: problema inserimento valore</v>
      </c>
      <c r="G265" s="44"/>
    </row>
    <row r="266" spans="2:7" ht="33.75" thickBot="1" x14ac:dyDescent="0.3">
      <c r="B266" s="14" t="s">
        <v>190</v>
      </c>
      <c r="C266" s="1"/>
      <c r="D266" s="15">
        <v>13329</v>
      </c>
      <c r="E266" s="19">
        <f t="shared" si="51"/>
        <v>0</v>
      </c>
      <c r="F266" s="17" t="str">
        <f t="shared" si="52"/>
        <v>ATTENZIONE: problema inserimento valore</v>
      </c>
      <c r="G266" s="44"/>
    </row>
    <row r="267" spans="2:7" ht="33.75" thickBot="1" x14ac:dyDescent="0.3">
      <c r="B267" s="14" t="s">
        <v>191</v>
      </c>
      <c r="C267" s="1"/>
      <c r="D267" s="15">
        <v>2713</v>
      </c>
      <c r="E267" s="19">
        <f t="shared" si="51"/>
        <v>0</v>
      </c>
      <c r="F267" s="17" t="str">
        <f t="shared" si="52"/>
        <v>ATTENZIONE: problema inserimento valore</v>
      </c>
      <c r="G267" s="44"/>
    </row>
    <row r="268" spans="2:7" ht="33.75" thickBot="1" x14ac:dyDescent="0.3">
      <c r="B268" s="14" t="s">
        <v>192</v>
      </c>
      <c r="C268" s="1"/>
      <c r="D268" s="15">
        <v>1100</v>
      </c>
      <c r="E268" s="19">
        <f t="shared" si="51"/>
        <v>0</v>
      </c>
      <c r="F268" s="17" t="str">
        <f t="shared" si="52"/>
        <v>ATTENZIONE: problema inserimento valore</v>
      </c>
      <c r="G268" s="44"/>
    </row>
    <row r="269" spans="2:7" ht="17.25" thickBot="1" x14ac:dyDescent="0.3">
      <c r="B269" s="85" t="s">
        <v>0</v>
      </c>
      <c r="C269" s="105"/>
      <c r="D269" s="87"/>
      <c r="E269" s="86"/>
      <c r="F269" s="6"/>
      <c r="G269" s="44"/>
    </row>
    <row r="270" spans="2:7" ht="33.75" thickBot="1" x14ac:dyDescent="0.3">
      <c r="B270" s="45" t="s">
        <v>193</v>
      </c>
      <c r="C270" s="1"/>
      <c r="D270" s="15">
        <v>159</v>
      </c>
      <c r="E270" s="19">
        <f t="shared" ref="E270:E278" si="53">D270*C270</f>
        <v>0</v>
      </c>
      <c r="F270" s="17" t="str">
        <f t="shared" ref="F270:F278" si="54">IF(C270="","ATTENZIONE: problema inserimento valore","")</f>
        <v>ATTENZIONE: problema inserimento valore</v>
      </c>
      <c r="G270" s="44"/>
    </row>
    <row r="271" spans="2:7" ht="50.25" thickBot="1" x14ac:dyDescent="0.3">
      <c r="B271" s="45" t="s">
        <v>194</v>
      </c>
      <c r="C271" s="1"/>
      <c r="D271" s="15">
        <v>159</v>
      </c>
      <c r="E271" s="19">
        <f t="shared" si="53"/>
        <v>0</v>
      </c>
      <c r="F271" s="17" t="str">
        <f t="shared" si="54"/>
        <v>ATTENZIONE: problema inserimento valore</v>
      </c>
      <c r="G271" s="44"/>
    </row>
    <row r="272" spans="2:7" ht="33.75" thickBot="1" x14ac:dyDescent="0.3">
      <c r="B272" s="45" t="s">
        <v>195</v>
      </c>
      <c r="C272" s="1"/>
      <c r="D272" s="15">
        <v>159</v>
      </c>
      <c r="E272" s="19">
        <f>D272*C272</f>
        <v>0</v>
      </c>
      <c r="F272" s="17" t="str">
        <f t="shared" si="54"/>
        <v>ATTENZIONE: problema inserimento valore</v>
      </c>
      <c r="G272" s="44"/>
    </row>
    <row r="273" spans="2:7" ht="33.75" thickBot="1" x14ac:dyDescent="0.3">
      <c r="B273" s="45" t="s">
        <v>206</v>
      </c>
      <c r="C273" s="1"/>
      <c r="D273" s="15">
        <v>159</v>
      </c>
      <c r="E273" s="19">
        <f>D273*C273</f>
        <v>0</v>
      </c>
      <c r="F273" s="17" t="str">
        <f t="shared" si="54"/>
        <v>ATTENZIONE: problema inserimento valore</v>
      </c>
      <c r="G273" s="44"/>
    </row>
    <row r="274" spans="2:7" ht="33.75" thickBot="1" x14ac:dyDescent="0.3">
      <c r="B274" s="45" t="s">
        <v>205</v>
      </c>
      <c r="C274" s="1"/>
      <c r="D274" s="15">
        <v>318</v>
      </c>
      <c r="E274" s="19">
        <f t="shared" si="53"/>
        <v>0</v>
      </c>
      <c r="F274" s="17" t="str">
        <f t="shared" si="54"/>
        <v>ATTENZIONE: problema inserimento valore</v>
      </c>
      <c r="G274" s="44"/>
    </row>
    <row r="275" spans="2:7" ht="33.75" thickBot="1" x14ac:dyDescent="0.3">
      <c r="B275" s="45" t="s">
        <v>204</v>
      </c>
      <c r="C275" s="1"/>
      <c r="D275" s="15">
        <v>1908</v>
      </c>
      <c r="E275" s="19">
        <f t="shared" si="53"/>
        <v>0</v>
      </c>
      <c r="F275" s="17" t="str">
        <f t="shared" si="54"/>
        <v>ATTENZIONE: problema inserimento valore</v>
      </c>
      <c r="G275" s="44"/>
    </row>
    <row r="276" spans="2:7" ht="33.75" thickBot="1" x14ac:dyDescent="0.3">
      <c r="B276" s="45" t="s">
        <v>203</v>
      </c>
      <c r="C276" s="1"/>
      <c r="D276" s="15">
        <v>3816</v>
      </c>
      <c r="E276" s="19">
        <f t="shared" si="53"/>
        <v>0</v>
      </c>
      <c r="F276" s="17" t="str">
        <f t="shared" si="54"/>
        <v>ATTENZIONE: problema inserimento valore</v>
      </c>
      <c r="G276" s="44"/>
    </row>
    <row r="277" spans="2:7" ht="33.75" thickBot="1" x14ac:dyDescent="0.3">
      <c r="B277" s="45" t="s">
        <v>207</v>
      </c>
      <c r="C277" s="1"/>
      <c r="D277" s="15">
        <v>382</v>
      </c>
      <c r="E277" s="19">
        <f t="shared" si="53"/>
        <v>0</v>
      </c>
      <c r="F277" s="17" t="str">
        <f t="shared" si="54"/>
        <v>ATTENZIONE: problema inserimento valore</v>
      </c>
      <c r="G277" s="44"/>
    </row>
    <row r="278" spans="2:7" ht="33.75" thickBot="1" x14ac:dyDescent="0.3">
      <c r="B278" s="45" t="s">
        <v>208</v>
      </c>
      <c r="C278" s="1"/>
      <c r="D278" s="15">
        <v>191</v>
      </c>
      <c r="E278" s="19">
        <f t="shared" si="53"/>
        <v>0</v>
      </c>
      <c r="F278" s="17" t="str">
        <f t="shared" si="54"/>
        <v>ATTENZIONE: problema inserimento valore</v>
      </c>
      <c r="G278" s="44"/>
    </row>
    <row r="279" spans="2:7" ht="17.25" thickBot="1" x14ac:dyDescent="0.3">
      <c r="B279" s="85" t="s">
        <v>1</v>
      </c>
      <c r="C279" s="105"/>
      <c r="D279" s="87"/>
      <c r="E279" s="86"/>
      <c r="F279" s="6"/>
      <c r="G279" s="44"/>
    </row>
    <row r="280" spans="2:7" ht="33.75" thickBot="1" x14ac:dyDescent="0.3">
      <c r="B280" s="45" t="s">
        <v>240</v>
      </c>
      <c r="C280" s="1"/>
      <c r="D280" s="15">
        <v>136</v>
      </c>
      <c r="E280" s="19">
        <f t="shared" ref="E280:E284" si="55">D280*C280</f>
        <v>0</v>
      </c>
      <c r="F280" s="17" t="str">
        <f t="shared" ref="F280:F284" si="56">IF(C280="","ATTENZIONE: problema inserimento valore","")</f>
        <v>ATTENZIONE: problema inserimento valore</v>
      </c>
      <c r="G280" s="44"/>
    </row>
    <row r="281" spans="2:7" ht="33.75" thickBot="1" x14ac:dyDescent="0.3">
      <c r="B281" s="45" t="s">
        <v>239</v>
      </c>
      <c r="C281" s="1"/>
      <c r="D281" s="15">
        <v>68</v>
      </c>
      <c r="E281" s="19">
        <f t="shared" si="55"/>
        <v>0</v>
      </c>
      <c r="F281" s="17" t="str">
        <f t="shared" si="56"/>
        <v>ATTENZIONE: problema inserimento valore</v>
      </c>
      <c r="G281" s="44"/>
    </row>
    <row r="282" spans="2:7" ht="50.25" thickBot="1" x14ac:dyDescent="0.3">
      <c r="B282" s="45" t="s">
        <v>209</v>
      </c>
      <c r="C282" s="1"/>
      <c r="D282" s="15">
        <v>272</v>
      </c>
      <c r="E282" s="19">
        <f t="shared" si="55"/>
        <v>0</v>
      </c>
      <c r="F282" s="17" t="str">
        <f t="shared" si="56"/>
        <v>ATTENZIONE: problema inserimento valore</v>
      </c>
      <c r="G282" s="44"/>
    </row>
    <row r="283" spans="2:7" ht="33.75" thickBot="1" x14ac:dyDescent="0.3">
      <c r="B283" s="45" t="s">
        <v>210</v>
      </c>
      <c r="C283" s="1"/>
      <c r="D283" s="15">
        <v>102</v>
      </c>
      <c r="E283" s="19">
        <f t="shared" si="55"/>
        <v>0</v>
      </c>
      <c r="F283" s="17" t="str">
        <f t="shared" si="56"/>
        <v>ATTENZIONE: problema inserimento valore</v>
      </c>
      <c r="G283" s="44"/>
    </row>
    <row r="284" spans="2:7" ht="33.75" thickBot="1" x14ac:dyDescent="0.3">
      <c r="B284" s="45" t="s">
        <v>211</v>
      </c>
      <c r="C284" s="1"/>
      <c r="D284" s="15">
        <v>68</v>
      </c>
      <c r="E284" s="19">
        <f t="shared" si="55"/>
        <v>0</v>
      </c>
      <c r="F284" s="17" t="str">
        <f t="shared" si="56"/>
        <v>ATTENZIONE: problema inserimento valore</v>
      </c>
      <c r="G284" s="44"/>
    </row>
    <row r="285" spans="2:7" ht="17.25" thickBot="1" x14ac:dyDescent="0.3">
      <c r="B285" s="85" t="s">
        <v>2</v>
      </c>
      <c r="C285" s="105"/>
      <c r="D285" s="87"/>
      <c r="E285" s="86"/>
      <c r="F285" s="6"/>
      <c r="G285" s="44"/>
    </row>
    <row r="286" spans="2:7" ht="33.75" thickBot="1" x14ac:dyDescent="0.3">
      <c r="B286" s="45" t="s">
        <v>125</v>
      </c>
      <c r="C286" s="1"/>
      <c r="D286" s="15">
        <v>40</v>
      </c>
      <c r="E286" s="19">
        <f t="shared" ref="E286:E289" si="57">D286*C286</f>
        <v>0</v>
      </c>
      <c r="F286" s="17" t="str">
        <f t="shared" ref="F286:F298" si="58">IF(C286="","ATTENZIONE: problema inserimento valore","")</f>
        <v>ATTENZIONE: problema inserimento valore</v>
      </c>
      <c r="G286" s="44"/>
    </row>
    <row r="287" spans="2:7" ht="50.25" thickBot="1" x14ac:dyDescent="0.3">
      <c r="B287" s="45" t="s">
        <v>212</v>
      </c>
      <c r="C287" s="1"/>
      <c r="D287" s="15">
        <v>140</v>
      </c>
      <c r="E287" s="19">
        <f t="shared" si="57"/>
        <v>0</v>
      </c>
      <c r="F287" s="17" t="str">
        <f t="shared" si="58"/>
        <v>ATTENZIONE: problema inserimento valore</v>
      </c>
      <c r="G287" s="44"/>
    </row>
    <row r="288" spans="2:7" ht="33.75" thickBot="1" x14ac:dyDescent="0.3">
      <c r="B288" s="45" t="s">
        <v>213</v>
      </c>
      <c r="C288" s="1"/>
      <c r="D288" s="15">
        <v>100</v>
      </c>
      <c r="E288" s="19">
        <f t="shared" si="57"/>
        <v>0</v>
      </c>
      <c r="F288" s="17" t="str">
        <f t="shared" si="58"/>
        <v>ATTENZIONE: problema inserimento valore</v>
      </c>
      <c r="G288" s="44"/>
    </row>
    <row r="289" spans="2:16" ht="33.75" thickBot="1" x14ac:dyDescent="0.3">
      <c r="B289" s="45" t="s">
        <v>214</v>
      </c>
      <c r="C289" s="1"/>
      <c r="D289" s="15">
        <v>60</v>
      </c>
      <c r="E289" s="19">
        <f t="shared" si="57"/>
        <v>0</v>
      </c>
      <c r="F289" s="17" t="str">
        <f t="shared" si="58"/>
        <v>ATTENZIONE: problema inserimento valore</v>
      </c>
      <c r="G289" s="44"/>
    </row>
    <row r="290" spans="2:16" ht="17.25" thickBot="1" x14ac:dyDescent="0.3">
      <c r="B290" s="85" t="s">
        <v>13</v>
      </c>
      <c r="C290" s="106"/>
      <c r="D290" s="89"/>
      <c r="E290" s="88"/>
      <c r="F290" s="6"/>
      <c r="G290" s="44"/>
    </row>
    <row r="291" spans="2:16" ht="33.75" thickBot="1" x14ac:dyDescent="0.3">
      <c r="B291" s="45" t="s">
        <v>177</v>
      </c>
      <c r="C291" s="1"/>
      <c r="D291" s="15">
        <v>816</v>
      </c>
      <c r="E291" s="19">
        <f t="shared" ref="E291:E298" si="59">D291*C291</f>
        <v>0</v>
      </c>
      <c r="F291" s="17" t="str">
        <f t="shared" si="58"/>
        <v>ATTENZIONE: problema inserimento valore</v>
      </c>
      <c r="G291" s="44"/>
    </row>
    <row r="292" spans="2:16" ht="33.75" thickBot="1" x14ac:dyDescent="0.3">
      <c r="B292" s="45" t="s">
        <v>103</v>
      </c>
      <c r="C292" s="1"/>
      <c r="D292" s="15">
        <v>1235</v>
      </c>
      <c r="E292" s="19">
        <f t="shared" si="59"/>
        <v>0</v>
      </c>
      <c r="F292" s="17" t="str">
        <f t="shared" si="58"/>
        <v>ATTENZIONE: problema inserimento valore</v>
      </c>
      <c r="G292" s="44"/>
    </row>
    <row r="293" spans="2:16" ht="33.75" thickBot="1" x14ac:dyDescent="0.3">
      <c r="B293" s="45" t="s">
        <v>104</v>
      </c>
      <c r="C293" s="1"/>
      <c r="D293" s="15">
        <v>6173</v>
      </c>
      <c r="E293" s="19">
        <f t="shared" si="59"/>
        <v>0</v>
      </c>
      <c r="F293" s="17" t="str">
        <f t="shared" si="58"/>
        <v>ATTENZIONE: problema inserimento valore</v>
      </c>
      <c r="G293" s="44"/>
    </row>
    <row r="294" spans="2:16" ht="33.75" thickBot="1" x14ac:dyDescent="0.3">
      <c r="B294" s="45" t="s">
        <v>105</v>
      </c>
      <c r="C294" s="1"/>
      <c r="D294" s="15">
        <v>1076</v>
      </c>
      <c r="E294" s="19">
        <f t="shared" si="59"/>
        <v>0</v>
      </c>
      <c r="F294" s="17" t="str">
        <f t="shared" si="58"/>
        <v>ATTENZIONE: problema inserimento valore</v>
      </c>
      <c r="G294" s="44"/>
    </row>
    <row r="295" spans="2:16" ht="33.75" thickBot="1" x14ac:dyDescent="0.3">
      <c r="B295" s="45" t="s">
        <v>106</v>
      </c>
      <c r="C295" s="1"/>
      <c r="D295" s="15">
        <v>538</v>
      </c>
      <c r="E295" s="19">
        <f t="shared" si="59"/>
        <v>0</v>
      </c>
      <c r="F295" s="17" t="str">
        <f t="shared" si="58"/>
        <v>ATTENZIONE: problema inserimento valore</v>
      </c>
      <c r="G295" s="44"/>
    </row>
    <row r="296" spans="2:16" ht="33.75" thickBot="1" x14ac:dyDescent="0.3">
      <c r="B296" s="45" t="s">
        <v>107</v>
      </c>
      <c r="C296" s="1"/>
      <c r="D296" s="15">
        <v>54</v>
      </c>
      <c r="E296" s="19">
        <f t="shared" si="59"/>
        <v>0</v>
      </c>
      <c r="F296" s="17" t="str">
        <f t="shared" si="58"/>
        <v>ATTENZIONE: problema inserimento valore</v>
      </c>
      <c r="G296" s="44"/>
    </row>
    <row r="297" spans="2:16" ht="33.75" thickBot="1" x14ac:dyDescent="0.3">
      <c r="B297" s="45" t="s">
        <v>178</v>
      </c>
      <c r="C297" s="1"/>
      <c r="D297" s="15">
        <v>125</v>
      </c>
      <c r="E297" s="19">
        <f t="shared" si="59"/>
        <v>0</v>
      </c>
      <c r="F297" s="17" t="str">
        <f t="shared" si="58"/>
        <v>ATTENZIONE: problema inserimento valore</v>
      </c>
      <c r="G297" s="44"/>
    </row>
    <row r="298" spans="2:16" ht="33.75" thickBot="1" x14ac:dyDescent="0.3">
      <c r="B298" s="45" t="s">
        <v>179</v>
      </c>
      <c r="C298" s="1"/>
      <c r="D298" s="15">
        <v>63</v>
      </c>
      <c r="E298" s="19">
        <f t="shared" si="59"/>
        <v>0</v>
      </c>
      <c r="F298" s="17" t="str">
        <f t="shared" si="58"/>
        <v>ATTENZIONE: problema inserimento valore</v>
      </c>
      <c r="G298" s="44"/>
    </row>
    <row r="299" spans="2:16" ht="33.75" thickBot="1" x14ac:dyDescent="0.3">
      <c r="D299" s="21" t="s">
        <v>227</v>
      </c>
      <c r="E299" s="22">
        <f>TRUNC(SUM(E248:E298),2)</f>
        <v>0</v>
      </c>
      <c r="F299" s="6"/>
      <c r="G299" s="6"/>
    </row>
    <row r="300" spans="2:16" x14ac:dyDescent="0.25">
      <c r="G300" s="23"/>
      <c r="H300" s="24"/>
    </row>
    <row r="301" spans="2:16" x14ac:dyDescent="0.25">
      <c r="C301" s="6"/>
      <c r="D301" s="6"/>
      <c r="G301" s="6"/>
      <c r="I301" s="54"/>
      <c r="J301" s="90"/>
    </row>
    <row r="302" spans="2:16" ht="18" x14ac:dyDescent="0.25">
      <c r="C302" s="6"/>
      <c r="D302" s="91"/>
      <c r="I302" s="92"/>
      <c r="J302" s="90"/>
      <c r="M302" s="8"/>
    </row>
    <row r="303" spans="2:16" ht="17.25" thickBot="1" x14ac:dyDescent="0.3">
      <c r="C303" s="59"/>
      <c r="D303" s="59"/>
      <c r="G303" s="6"/>
      <c r="H303" s="93"/>
      <c r="N303" s="8"/>
      <c r="O303" s="8"/>
      <c r="P303" s="8"/>
    </row>
    <row r="304" spans="2:16" ht="39.75" customHeight="1" thickBot="1" x14ac:dyDescent="0.3">
      <c r="B304" s="94" t="s">
        <v>263</v>
      </c>
      <c r="C304" s="95">
        <f>TRUNC(47/176*(E15+F27+H27+F55+H55+E67+E75+E80+F93+H93+F103+H103+F130+H130+E139+E148+E161+E178+E184+E192+E200+E205+E212+E219+E225+E232+E242+E299),2)</f>
        <v>0</v>
      </c>
      <c r="D304" s="96" t="str">
        <f>IF(C304&gt;47000000,"Superata base d'asta L2","")</f>
        <v/>
      </c>
      <c r="G304" s="6"/>
    </row>
    <row r="305" spans="2:7" x14ac:dyDescent="0.25">
      <c r="G305" s="6"/>
    </row>
    <row r="306" spans="2:7" x14ac:dyDescent="0.25">
      <c r="B306" s="33"/>
      <c r="C306" s="76"/>
      <c r="D306" s="76"/>
      <c r="E306" s="76"/>
      <c r="F306" s="76"/>
      <c r="G306" s="6"/>
    </row>
    <row r="307" spans="2:7" x14ac:dyDescent="0.25">
      <c r="B307" s="33"/>
      <c r="C307" s="76"/>
      <c r="D307" s="76"/>
      <c r="E307" s="76"/>
      <c r="F307" s="76"/>
      <c r="G307" s="6"/>
    </row>
    <row r="308" spans="2:7" x14ac:dyDescent="0.25">
      <c r="B308" s="97"/>
      <c r="C308" s="98"/>
      <c r="D308" s="98"/>
      <c r="E308" s="99"/>
      <c r="F308" s="76"/>
      <c r="G308" s="6"/>
    </row>
    <row r="309" spans="2:7" x14ac:dyDescent="0.25">
      <c r="B309" s="100"/>
      <c r="C309" s="101"/>
      <c r="D309" s="102"/>
      <c r="E309" s="76"/>
      <c r="F309" s="76"/>
      <c r="G309" s="6"/>
    </row>
    <row r="310" spans="2:7" x14ac:dyDescent="0.25">
      <c r="B310" s="33"/>
      <c r="C310" s="76"/>
      <c r="D310" s="76"/>
      <c r="E310" s="76"/>
      <c r="F310" s="76"/>
      <c r="G310" s="6"/>
    </row>
    <row r="311" spans="2:7" x14ac:dyDescent="0.25">
      <c r="B311" s="33"/>
      <c r="C311" s="76"/>
      <c r="D311" s="76"/>
      <c r="E311" s="103"/>
      <c r="F311" s="76"/>
      <c r="G311" s="6"/>
    </row>
    <row r="312" spans="2:7" x14ac:dyDescent="0.25">
      <c r="B312" s="97"/>
      <c r="C312" s="98"/>
      <c r="D312" s="76"/>
      <c r="E312" s="99"/>
      <c r="F312" s="76"/>
      <c r="G312" s="6"/>
    </row>
    <row r="313" spans="2:7" x14ac:dyDescent="0.25">
      <c r="B313" s="33"/>
      <c r="C313" s="76"/>
      <c r="D313" s="76"/>
      <c r="E313" s="103"/>
      <c r="F313" s="76"/>
      <c r="G313" s="6"/>
    </row>
    <row r="314" spans="2:7" x14ac:dyDescent="0.25">
      <c r="G314" s="6"/>
    </row>
    <row r="315" spans="2:7" x14ac:dyDescent="0.25">
      <c r="G315" s="6"/>
    </row>
    <row r="316" spans="2:7" x14ac:dyDescent="0.25">
      <c r="G316" s="6"/>
    </row>
    <row r="317" spans="2:7" x14ac:dyDescent="0.25">
      <c r="G317" s="6"/>
    </row>
    <row r="318" spans="2:7" x14ac:dyDescent="0.25">
      <c r="G318" s="6"/>
    </row>
    <row r="319" spans="2:7" x14ac:dyDescent="0.25">
      <c r="G319" s="6"/>
    </row>
    <row r="320" spans="2:7" x14ac:dyDescent="0.25">
      <c r="C320" s="104"/>
      <c r="G320" s="6"/>
    </row>
    <row r="325" spans="3:3" x14ac:dyDescent="0.25">
      <c r="C325" s="104"/>
    </row>
    <row r="326" spans="3:3" x14ac:dyDescent="0.25">
      <c r="C326" s="104"/>
    </row>
  </sheetData>
  <sheetProtection password="9996" sheet="1" objects="1" scenarios="1" selectLockedCells="1"/>
  <mergeCells count="33">
    <mergeCell ref="F30:F32"/>
    <mergeCell ref="B1:E1"/>
    <mergeCell ref="B30:B32"/>
    <mergeCell ref="C30:C32"/>
    <mergeCell ref="D30:D32"/>
    <mergeCell ref="E30:E32"/>
    <mergeCell ref="B222:B223"/>
    <mergeCell ref="C222:C223"/>
    <mergeCell ref="D222:D223"/>
    <mergeCell ref="E222:E223"/>
    <mergeCell ref="D33:D44"/>
    <mergeCell ref="D46:D52"/>
    <mergeCell ref="D84:D91"/>
    <mergeCell ref="D97:D101"/>
    <mergeCell ref="D107:D112"/>
    <mergeCell ref="D114:D117"/>
    <mergeCell ref="D120:D128"/>
    <mergeCell ref="B187:B188"/>
    <mergeCell ref="C187:C188"/>
    <mergeCell ref="D187:D188"/>
    <mergeCell ref="E187:E188"/>
    <mergeCell ref="B245:B246"/>
    <mergeCell ref="C245:C246"/>
    <mergeCell ref="D245:D246"/>
    <mergeCell ref="E245:E246"/>
    <mergeCell ref="B228:B230"/>
    <mergeCell ref="C228:C230"/>
    <mergeCell ref="D228:D230"/>
    <mergeCell ref="E228:E230"/>
    <mergeCell ref="B235:B236"/>
    <mergeCell ref="C235:C236"/>
    <mergeCell ref="D235:D236"/>
    <mergeCell ref="E235:E236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rowBreaks count="3" manualBreakCount="3">
    <brk id="47" max="16383" man="1"/>
    <brk id="132" max="16383" man="1"/>
    <brk id="20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6"/>
  <sheetViews>
    <sheetView zoomScale="70" zoomScaleNormal="70" workbookViewId="0">
      <selection activeCell="C6" sqref="C6"/>
    </sheetView>
  </sheetViews>
  <sheetFormatPr defaultRowHeight="16.5" x14ac:dyDescent="0.25"/>
  <cols>
    <col min="1" max="1" width="16.85546875" style="6" customWidth="1"/>
    <col min="2" max="2" width="78.140625" style="6" customWidth="1"/>
    <col min="3" max="3" width="33.7109375" style="8" bestFit="1" customWidth="1"/>
    <col min="4" max="4" width="33.28515625" style="8" customWidth="1"/>
    <col min="5" max="5" width="26.5703125" style="8" bestFit="1" customWidth="1"/>
    <col min="6" max="6" width="22.85546875" style="8" bestFit="1" customWidth="1"/>
    <col min="7" max="7" width="65.140625" style="8" customWidth="1"/>
    <col min="8" max="8" width="30.42578125" style="6" customWidth="1"/>
    <col min="9" max="9" width="41.140625" style="6" bestFit="1" customWidth="1"/>
    <col min="10" max="10" width="75.28515625" style="6" bestFit="1" customWidth="1"/>
    <col min="11" max="11" width="20.28515625" style="6" bestFit="1" customWidth="1"/>
    <col min="12" max="12" width="20.85546875" style="6" customWidth="1"/>
    <col min="13" max="13" width="32.85546875" style="6" bestFit="1" customWidth="1"/>
    <col min="14" max="14" width="24.7109375" style="6" customWidth="1"/>
    <col min="15" max="15" width="19" style="6" bestFit="1" customWidth="1"/>
    <col min="16" max="16" width="16.42578125" style="6" customWidth="1"/>
    <col min="17" max="17" width="19.5703125" style="6" bestFit="1" customWidth="1"/>
    <col min="18" max="18" width="17.7109375" style="6" bestFit="1" customWidth="1"/>
    <col min="19" max="19" width="18.28515625" style="6" customWidth="1"/>
    <col min="20" max="20" width="15.85546875" style="6" customWidth="1"/>
    <col min="21" max="21" width="9.140625" style="6"/>
    <col min="22" max="22" width="14.7109375" style="6" bestFit="1" customWidth="1"/>
    <col min="23" max="23" width="11.5703125" style="6" bestFit="1" customWidth="1"/>
    <col min="24" max="24" width="15" style="6" customWidth="1"/>
    <col min="25" max="25" width="11.5703125" style="6" bestFit="1" customWidth="1"/>
    <col min="26" max="26" width="14.42578125" style="6" customWidth="1"/>
    <col min="27" max="27" width="11.5703125" style="6" bestFit="1" customWidth="1"/>
    <col min="28" max="28" width="15.7109375" style="6" customWidth="1"/>
    <col min="29" max="16384" width="9.140625" style="6"/>
  </cols>
  <sheetData>
    <row r="1" spans="2:7" ht="108" customHeight="1" x14ac:dyDescent="0.25">
      <c r="B1" s="7" t="s">
        <v>139</v>
      </c>
      <c r="C1" s="7"/>
      <c r="D1" s="7"/>
      <c r="E1" s="7"/>
    </row>
    <row r="3" spans="2:7" x14ac:dyDescent="0.25">
      <c r="B3" s="9" t="s">
        <v>9</v>
      </c>
    </row>
    <row r="4" spans="2:7" ht="17.25" thickBot="1" x14ac:dyDescent="0.3">
      <c r="B4" s="10"/>
      <c r="G4" s="6"/>
    </row>
    <row r="5" spans="2:7" ht="17.25" thickBot="1" x14ac:dyDescent="0.3">
      <c r="B5" s="11" t="s">
        <v>10</v>
      </c>
      <c r="C5" s="12" t="s">
        <v>83</v>
      </c>
      <c r="D5" s="12" t="s">
        <v>88</v>
      </c>
      <c r="E5" s="13" t="s">
        <v>11</v>
      </c>
      <c r="F5" s="6"/>
      <c r="G5" s="6"/>
    </row>
    <row r="6" spans="2:7" ht="33.75" thickBot="1" x14ac:dyDescent="0.3">
      <c r="B6" s="14" t="s">
        <v>18</v>
      </c>
      <c r="C6" s="4"/>
      <c r="D6" s="15">
        <v>24571</v>
      </c>
      <c r="E6" s="16">
        <f>C6*D6</f>
        <v>0</v>
      </c>
      <c r="F6" s="17" t="str">
        <f>IF(C6="","ATTENZIONE: problema inserimento valore","")</f>
        <v>ATTENZIONE: problema inserimento valore</v>
      </c>
      <c r="G6" s="18"/>
    </row>
    <row r="7" spans="2:7" ht="33.75" thickBot="1" x14ac:dyDescent="0.3">
      <c r="B7" s="14" t="s">
        <v>14</v>
      </c>
      <c r="C7" s="4"/>
      <c r="D7" s="15">
        <v>15754</v>
      </c>
      <c r="E7" s="16">
        <f t="shared" ref="E7:E14" si="0">C7*D7</f>
        <v>0</v>
      </c>
      <c r="F7" s="17" t="str">
        <f t="shared" ref="F7:F14" si="1">IF(C7="","ATTENZIONE: problema inserimento valore","")</f>
        <v>ATTENZIONE: problema inserimento valore</v>
      </c>
      <c r="G7" s="18"/>
    </row>
    <row r="8" spans="2:7" ht="33.75" thickBot="1" x14ac:dyDescent="0.3">
      <c r="B8" s="14" t="s">
        <v>15</v>
      </c>
      <c r="C8" s="4"/>
      <c r="D8" s="15">
        <v>65842</v>
      </c>
      <c r="E8" s="16">
        <f t="shared" si="0"/>
        <v>0</v>
      </c>
      <c r="F8" s="17" t="str">
        <f t="shared" si="1"/>
        <v>ATTENZIONE: problema inserimento valore</v>
      </c>
      <c r="G8" s="18"/>
    </row>
    <row r="9" spans="2:7" ht="33.75" thickBot="1" x14ac:dyDescent="0.3">
      <c r="B9" s="14" t="s">
        <v>16</v>
      </c>
      <c r="C9" s="4"/>
      <c r="D9" s="15">
        <v>18925</v>
      </c>
      <c r="E9" s="16">
        <f t="shared" si="0"/>
        <v>0</v>
      </c>
      <c r="F9" s="17" t="str">
        <f t="shared" si="1"/>
        <v>ATTENZIONE: problema inserimento valore</v>
      </c>
      <c r="G9" s="18"/>
    </row>
    <row r="10" spans="2:7" ht="33.75" thickBot="1" x14ac:dyDescent="0.3">
      <c r="B10" s="14" t="s">
        <v>17</v>
      </c>
      <c r="C10" s="4"/>
      <c r="D10" s="15">
        <v>3190</v>
      </c>
      <c r="E10" s="16">
        <f t="shared" si="0"/>
        <v>0</v>
      </c>
      <c r="F10" s="17" t="str">
        <f t="shared" si="1"/>
        <v>ATTENZIONE: problema inserimento valore</v>
      </c>
      <c r="G10" s="18"/>
    </row>
    <row r="11" spans="2:7" ht="17.25" thickBot="1" x14ac:dyDescent="0.3">
      <c r="B11" s="14" t="s">
        <v>108</v>
      </c>
      <c r="C11" s="4"/>
      <c r="D11" s="15">
        <v>3200</v>
      </c>
      <c r="E11" s="16">
        <f t="shared" si="0"/>
        <v>0</v>
      </c>
      <c r="F11" s="17" t="str">
        <f t="shared" si="1"/>
        <v>ATTENZIONE: problema inserimento valore</v>
      </c>
      <c r="G11" s="18"/>
    </row>
    <row r="12" spans="2:7" ht="17.25" thickBot="1" x14ac:dyDescent="0.3">
      <c r="B12" s="14" t="s">
        <v>109</v>
      </c>
      <c r="C12" s="4"/>
      <c r="D12" s="15">
        <v>27600</v>
      </c>
      <c r="E12" s="16">
        <f t="shared" si="0"/>
        <v>0</v>
      </c>
      <c r="F12" s="17" t="str">
        <f t="shared" si="1"/>
        <v>ATTENZIONE: problema inserimento valore</v>
      </c>
      <c r="G12" s="18"/>
    </row>
    <row r="13" spans="2:7" ht="17.25" thickBot="1" x14ac:dyDescent="0.3">
      <c r="B13" s="14" t="s">
        <v>110</v>
      </c>
      <c r="C13" s="4"/>
      <c r="D13" s="15">
        <v>3415</v>
      </c>
      <c r="E13" s="16">
        <f t="shared" si="0"/>
        <v>0</v>
      </c>
      <c r="F13" s="17" t="str">
        <f t="shared" si="1"/>
        <v>ATTENZIONE: problema inserimento valore</v>
      </c>
      <c r="G13" s="18"/>
    </row>
    <row r="14" spans="2:7" ht="17.25" thickBot="1" x14ac:dyDescent="0.3">
      <c r="B14" s="19" t="s">
        <v>202</v>
      </c>
      <c r="C14" s="4"/>
      <c r="D14" s="15">
        <v>1230</v>
      </c>
      <c r="E14" s="19">
        <f t="shared" si="0"/>
        <v>0</v>
      </c>
      <c r="F14" s="17" t="str">
        <f t="shared" si="1"/>
        <v>ATTENZIONE: problema inserimento valore</v>
      </c>
      <c r="G14" s="18"/>
    </row>
    <row r="15" spans="2:7" ht="33.75" thickBot="1" x14ac:dyDescent="0.3">
      <c r="C15" s="20"/>
      <c r="D15" s="21" t="s">
        <v>261</v>
      </c>
      <c r="E15" s="22">
        <f>TRUNC(SUM(E6:E14),2)</f>
        <v>0</v>
      </c>
      <c r="F15" s="6"/>
      <c r="G15" s="6"/>
    </row>
    <row r="16" spans="2:7" x14ac:dyDescent="0.25">
      <c r="B16" s="8"/>
      <c r="D16" s="23"/>
      <c r="E16" s="24"/>
      <c r="F16" s="20"/>
    </row>
    <row r="17" spans="2:9" ht="17.25" thickBot="1" x14ac:dyDescent="0.3">
      <c r="B17" s="25"/>
      <c r="G17" s="6"/>
    </row>
    <row r="18" spans="2:9" ht="33.75" thickBot="1" x14ac:dyDescent="0.3">
      <c r="B18" s="26" t="s">
        <v>111</v>
      </c>
      <c r="C18" s="27" t="s">
        <v>83</v>
      </c>
      <c r="D18" s="27" t="s">
        <v>84</v>
      </c>
      <c r="E18" s="27" t="s">
        <v>85</v>
      </c>
      <c r="F18" s="27" t="s">
        <v>11</v>
      </c>
      <c r="G18" s="28"/>
    </row>
    <row r="19" spans="2:9" ht="17.25" thickBot="1" x14ac:dyDescent="0.3">
      <c r="B19" s="14" t="s">
        <v>20</v>
      </c>
      <c r="C19" s="1"/>
      <c r="D19" s="29"/>
      <c r="E19" s="15">
        <v>14077492</v>
      </c>
      <c r="F19" s="19">
        <f>E19*C19</f>
        <v>0</v>
      </c>
      <c r="G19" s="17" t="str">
        <f>IF(C19="","ATTENZIONE: problema inserimento valore","")</f>
        <v>ATTENZIONE: problema inserimento valore</v>
      </c>
      <c r="H19" s="28"/>
    </row>
    <row r="20" spans="2:9" ht="17.25" thickBot="1" x14ac:dyDescent="0.3">
      <c r="B20" s="14" t="s">
        <v>21</v>
      </c>
      <c r="C20" s="1"/>
      <c r="D20" s="29"/>
      <c r="E20" s="15">
        <v>255958</v>
      </c>
      <c r="F20" s="19">
        <f t="shared" ref="F20:F22" si="2">E20*C20</f>
        <v>0</v>
      </c>
      <c r="G20" s="17" t="str">
        <f t="shared" ref="G20:G26" si="3">IF(C20="","ATTENZIONE: problema inserimento valore","")</f>
        <v>ATTENZIONE: problema inserimento valore</v>
      </c>
      <c r="H20" s="28"/>
    </row>
    <row r="21" spans="2:9" ht="17.25" thickBot="1" x14ac:dyDescent="0.3">
      <c r="B21" s="14" t="s">
        <v>140</v>
      </c>
      <c r="C21" s="1"/>
      <c r="D21" s="29"/>
      <c r="E21" s="15">
        <v>599720</v>
      </c>
      <c r="F21" s="19">
        <f t="shared" si="2"/>
        <v>0</v>
      </c>
      <c r="G21" s="17" t="str">
        <f t="shared" si="3"/>
        <v>ATTENZIONE: problema inserimento valore</v>
      </c>
      <c r="H21" s="28"/>
    </row>
    <row r="22" spans="2:9" ht="17.25" thickBot="1" x14ac:dyDescent="0.3">
      <c r="B22" s="14" t="s">
        <v>22</v>
      </c>
      <c r="C22" s="1"/>
      <c r="D22" s="29"/>
      <c r="E22" s="15">
        <v>111835</v>
      </c>
      <c r="F22" s="19">
        <f t="shared" si="2"/>
        <v>0</v>
      </c>
      <c r="G22" s="17" t="str">
        <f t="shared" si="3"/>
        <v>ATTENZIONE: problema inserimento valore</v>
      </c>
      <c r="H22" s="28"/>
    </row>
    <row r="23" spans="2:9" ht="33.75" thickBot="1" x14ac:dyDescent="0.3">
      <c r="B23" s="30" t="s">
        <v>75</v>
      </c>
      <c r="C23" s="2"/>
      <c r="D23" s="31">
        <v>0.5</v>
      </c>
      <c r="E23" s="15">
        <v>15045005</v>
      </c>
      <c r="F23" s="19">
        <f>IF(C23&lt;=D23,D23*E23,C23*E23)*AND(C23&lt;&gt;0)</f>
        <v>0</v>
      </c>
      <c r="G23" s="17" t="str">
        <f t="shared" si="3"/>
        <v>ATTENZIONE: problema inserimento valore</v>
      </c>
      <c r="H23" s="28"/>
    </row>
    <row r="24" spans="2:9" ht="33.75" thickBot="1" x14ac:dyDescent="0.3">
      <c r="B24" s="14" t="s">
        <v>23</v>
      </c>
      <c r="C24" s="1"/>
      <c r="D24" s="29"/>
      <c r="E24" s="15">
        <v>149793</v>
      </c>
      <c r="F24" s="19">
        <f t="shared" ref="F24:F25" si="4">E24*C24</f>
        <v>0</v>
      </c>
      <c r="G24" s="17" t="str">
        <f t="shared" si="3"/>
        <v>ATTENZIONE: problema inserimento valore</v>
      </c>
      <c r="H24" s="28"/>
    </row>
    <row r="25" spans="2:9" ht="33.75" thickBot="1" x14ac:dyDescent="0.3">
      <c r="B25" s="14" t="s">
        <v>24</v>
      </c>
      <c r="C25" s="1"/>
      <c r="D25" s="29"/>
      <c r="E25" s="15">
        <v>46186</v>
      </c>
      <c r="F25" s="19">
        <f t="shared" si="4"/>
        <v>0</v>
      </c>
      <c r="G25" s="17" t="str">
        <f t="shared" si="3"/>
        <v>ATTENZIONE: problema inserimento valore</v>
      </c>
      <c r="H25" s="28"/>
    </row>
    <row r="26" spans="2:9" ht="33.75" thickBot="1" x14ac:dyDescent="0.3">
      <c r="B26" s="30" t="s">
        <v>76</v>
      </c>
      <c r="C26" s="2"/>
      <c r="D26" s="31">
        <v>1.9</v>
      </c>
      <c r="E26" s="15">
        <v>195979</v>
      </c>
      <c r="F26" s="19">
        <f>IF(C26&lt;=D26,D26*E26,C26*E26)*AND(C26&lt;&gt;0)</f>
        <v>0</v>
      </c>
      <c r="G26" s="17" t="str">
        <f t="shared" si="3"/>
        <v>ATTENZIONE: problema inserimento valore</v>
      </c>
      <c r="H26" s="28"/>
    </row>
    <row r="27" spans="2:9" ht="50.25" thickBot="1" x14ac:dyDescent="0.3">
      <c r="E27" s="26" t="s">
        <v>112</v>
      </c>
      <c r="F27" s="32">
        <f>TRUNC(F19+F20+F21+F22+F24+F25,2)</f>
        <v>0</v>
      </c>
      <c r="G27" s="26" t="s">
        <v>113</v>
      </c>
      <c r="H27" s="32">
        <f>TRUNC(F23+F26,2)</f>
        <v>0</v>
      </c>
    </row>
    <row r="28" spans="2:9" x14ac:dyDescent="0.25">
      <c r="B28" s="10"/>
      <c r="F28" s="24"/>
      <c r="G28" s="33"/>
      <c r="H28" s="24"/>
      <c r="I28" s="34"/>
    </row>
    <row r="29" spans="2:9" ht="17.25" thickBot="1" x14ac:dyDescent="0.3">
      <c r="B29" s="10"/>
      <c r="G29" s="6"/>
    </row>
    <row r="30" spans="2:9" ht="16.5" customHeight="1" thickBot="1" x14ac:dyDescent="0.3">
      <c r="B30" s="35" t="s">
        <v>19</v>
      </c>
      <c r="C30" s="36" t="s">
        <v>86</v>
      </c>
      <c r="D30" s="36" t="s">
        <v>84</v>
      </c>
      <c r="E30" s="36" t="s">
        <v>85</v>
      </c>
      <c r="F30" s="36" t="s">
        <v>11</v>
      </c>
      <c r="G30" s="37"/>
      <c r="H30" s="38"/>
    </row>
    <row r="31" spans="2:9" ht="17.25" thickBot="1" x14ac:dyDescent="0.3">
      <c r="B31" s="35"/>
      <c r="C31" s="36"/>
      <c r="D31" s="36"/>
      <c r="E31" s="36"/>
      <c r="F31" s="36"/>
      <c r="G31" s="37"/>
      <c r="H31" s="38"/>
    </row>
    <row r="32" spans="2:9" ht="41.25" customHeight="1" thickBot="1" x14ac:dyDescent="0.3">
      <c r="B32" s="35"/>
      <c r="C32" s="36"/>
      <c r="D32" s="36"/>
      <c r="E32" s="36"/>
      <c r="F32" s="36"/>
      <c r="G32" s="37"/>
      <c r="H32" s="38"/>
    </row>
    <row r="33" spans="2:8" ht="33.75" thickBot="1" x14ac:dyDescent="0.3">
      <c r="B33" s="14" t="s">
        <v>25</v>
      </c>
      <c r="C33" s="1"/>
      <c r="D33" s="39"/>
      <c r="E33" s="15">
        <v>89939</v>
      </c>
      <c r="F33" s="19">
        <f>E33*C33</f>
        <v>0</v>
      </c>
      <c r="G33" s="17" t="str">
        <f t="shared" ref="G33:G54" si="5">IF(C33="","ATTENZIONE: problema inserimento valore","")</f>
        <v>ATTENZIONE: problema inserimento valore</v>
      </c>
      <c r="H33" s="38"/>
    </row>
    <row r="34" spans="2:8" ht="33.75" thickBot="1" x14ac:dyDescent="0.3">
      <c r="B34" s="14" t="s">
        <v>26</v>
      </c>
      <c r="C34" s="1"/>
      <c r="D34" s="39"/>
      <c r="E34" s="15">
        <v>83840</v>
      </c>
      <c r="F34" s="19">
        <f t="shared" ref="F34:F44" si="6">E34*C34</f>
        <v>0</v>
      </c>
      <c r="G34" s="17" t="str">
        <f t="shared" si="5"/>
        <v>ATTENZIONE: problema inserimento valore</v>
      </c>
      <c r="H34" s="38"/>
    </row>
    <row r="35" spans="2:8" ht="33.75" thickBot="1" x14ac:dyDescent="0.3">
      <c r="B35" s="14" t="s">
        <v>27</v>
      </c>
      <c r="C35" s="1"/>
      <c r="D35" s="39"/>
      <c r="E35" s="15">
        <v>207870</v>
      </c>
      <c r="F35" s="19">
        <f t="shared" si="6"/>
        <v>0</v>
      </c>
      <c r="G35" s="17" t="str">
        <f t="shared" si="5"/>
        <v>ATTENZIONE: problema inserimento valore</v>
      </c>
      <c r="H35" s="38"/>
    </row>
    <row r="36" spans="2:8" ht="33.75" thickBot="1" x14ac:dyDescent="0.3">
      <c r="B36" s="14" t="s">
        <v>28</v>
      </c>
      <c r="C36" s="1"/>
      <c r="D36" s="39"/>
      <c r="E36" s="15">
        <v>158768</v>
      </c>
      <c r="F36" s="19">
        <f t="shared" si="6"/>
        <v>0</v>
      </c>
      <c r="G36" s="17" t="str">
        <f t="shared" si="5"/>
        <v>ATTENZIONE: problema inserimento valore</v>
      </c>
      <c r="H36" s="38"/>
    </row>
    <row r="37" spans="2:8" ht="33.75" thickBot="1" x14ac:dyDescent="0.3">
      <c r="B37" s="14" t="s">
        <v>29</v>
      </c>
      <c r="C37" s="1"/>
      <c r="D37" s="39"/>
      <c r="E37" s="15">
        <v>108548</v>
      </c>
      <c r="F37" s="19">
        <f t="shared" si="6"/>
        <v>0</v>
      </c>
      <c r="G37" s="17" t="str">
        <f t="shared" si="5"/>
        <v>ATTENZIONE: problema inserimento valore</v>
      </c>
      <c r="H37" s="38"/>
    </row>
    <row r="38" spans="2:8" ht="33.75" thickBot="1" x14ac:dyDescent="0.3">
      <c r="B38" s="14" t="s">
        <v>30</v>
      </c>
      <c r="C38" s="1"/>
      <c r="D38" s="39"/>
      <c r="E38" s="15">
        <v>20576</v>
      </c>
      <c r="F38" s="19">
        <f t="shared" si="6"/>
        <v>0</v>
      </c>
      <c r="G38" s="17" t="str">
        <f t="shared" si="5"/>
        <v>ATTENZIONE: problema inserimento valore</v>
      </c>
      <c r="H38" s="38"/>
    </row>
    <row r="39" spans="2:8" ht="33.75" thickBot="1" x14ac:dyDescent="0.3">
      <c r="B39" s="14" t="s">
        <v>31</v>
      </c>
      <c r="C39" s="1"/>
      <c r="D39" s="39"/>
      <c r="E39" s="15">
        <v>23092</v>
      </c>
      <c r="F39" s="19">
        <f t="shared" si="6"/>
        <v>0</v>
      </c>
      <c r="G39" s="17" t="str">
        <f t="shared" si="5"/>
        <v>ATTENZIONE: problema inserimento valore</v>
      </c>
      <c r="H39" s="38"/>
    </row>
    <row r="40" spans="2:8" ht="33.75" thickBot="1" x14ac:dyDescent="0.3">
      <c r="B40" s="14" t="s">
        <v>32</v>
      </c>
      <c r="C40" s="1"/>
      <c r="D40" s="39"/>
      <c r="E40" s="15">
        <v>201133</v>
      </c>
      <c r="F40" s="19">
        <f t="shared" si="6"/>
        <v>0</v>
      </c>
      <c r="G40" s="17" t="str">
        <f t="shared" si="5"/>
        <v>ATTENZIONE: problema inserimento valore</v>
      </c>
      <c r="H40" s="38"/>
    </row>
    <row r="41" spans="2:8" ht="33.75" thickBot="1" x14ac:dyDescent="0.3">
      <c r="B41" s="14" t="s">
        <v>141</v>
      </c>
      <c r="C41" s="1"/>
      <c r="D41" s="39"/>
      <c r="E41" s="15">
        <v>12272</v>
      </c>
      <c r="F41" s="19">
        <f t="shared" si="6"/>
        <v>0</v>
      </c>
      <c r="G41" s="17" t="str">
        <f t="shared" si="5"/>
        <v>ATTENZIONE: problema inserimento valore</v>
      </c>
      <c r="H41" s="38"/>
    </row>
    <row r="42" spans="2:8" ht="33.75" thickBot="1" x14ac:dyDescent="0.3">
      <c r="B42" s="14" t="s">
        <v>142</v>
      </c>
      <c r="C42" s="1"/>
      <c r="D42" s="39"/>
      <c r="E42" s="15">
        <v>11181</v>
      </c>
      <c r="F42" s="19">
        <f t="shared" si="6"/>
        <v>0</v>
      </c>
      <c r="G42" s="17" t="str">
        <f t="shared" si="5"/>
        <v>ATTENZIONE: problema inserimento valore</v>
      </c>
      <c r="H42" s="38"/>
    </row>
    <row r="43" spans="2:8" ht="33.75" thickBot="1" x14ac:dyDescent="0.3">
      <c r="B43" s="14" t="s">
        <v>143</v>
      </c>
      <c r="C43" s="1"/>
      <c r="D43" s="39"/>
      <c r="E43" s="15">
        <v>20926</v>
      </c>
      <c r="F43" s="19">
        <f t="shared" si="6"/>
        <v>0</v>
      </c>
      <c r="G43" s="17" t="str">
        <f t="shared" si="5"/>
        <v>ATTENZIONE: problema inserimento valore</v>
      </c>
      <c r="H43" s="38"/>
    </row>
    <row r="44" spans="2:8" ht="33.75" thickBot="1" x14ac:dyDescent="0.3">
      <c r="B44" s="14" t="s">
        <v>144</v>
      </c>
      <c r="C44" s="1"/>
      <c r="D44" s="39"/>
      <c r="E44" s="15">
        <v>72971</v>
      </c>
      <c r="F44" s="19">
        <f t="shared" si="6"/>
        <v>0</v>
      </c>
      <c r="G44" s="17" t="str">
        <f t="shared" si="5"/>
        <v>ATTENZIONE: problema inserimento valore</v>
      </c>
      <c r="H44" s="38"/>
    </row>
    <row r="45" spans="2:8" ht="33.75" thickBot="1" x14ac:dyDescent="0.3">
      <c r="B45" s="30" t="s">
        <v>77</v>
      </c>
      <c r="C45" s="1"/>
      <c r="D45" s="31">
        <v>0.67</v>
      </c>
      <c r="E45" s="15">
        <v>1011115</v>
      </c>
      <c r="F45" s="19">
        <f>IF(C45&lt;=D45,D45*E45,C45*E45)*AND(C45&lt;&gt;0)</f>
        <v>0</v>
      </c>
      <c r="G45" s="17" t="str">
        <f t="shared" si="5"/>
        <v>ATTENZIONE: problema inserimento valore</v>
      </c>
      <c r="H45" s="38"/>
    </row>
    <row r="46" spans="2:8" ht="33.75" thickBot="1" x14ac:dyDescent="0.3">
      <c r="B46" s="14" t="s">
        <v>216</v>
      </c>
      <c r="C46" s="1"/>
      <c r="D46" s="40"/>
      <c r="E46" s="15">
        <v>22681</v>
      </c>
      <c r="F46" s="19">
        <f t="shared" ref="F46:F47" si="7">IF(C46&lt;=D46,D46*E46,C46*E46)*AND(C46&lt;&gt;0)</f>
        <v>0</v>
      </c>
      <c r="G46" s="17" t="str">
        <f t="shared" si="5"/>
        <v>ATTENZIONE: problema inserimento valore</v>
      </c>
      <c r="H46" s="38"/>
    </row>
    <row r="47" spans="2:8" ht="33.75" thickBot="1" x14ac:dyDescent="0.3">
      <c r="B47" s="14" t="s">
        <v>217</v>
      </c>
      <c r="C47" s="1"/>
      <c r="D47" s="41"/>
      <c r="E47" s="15">
        <v>28733</v>
      </c>
      <c r="F47" s="19">
        <f t="shared" si="7"/>
        <v>0</v>
      </c>
      <c r="G47" s="17" t="str">
        <f t="shared" si="5"/>
        <v>ATTENZIONE: problema inserimento valore</v>
      </c>
      <c r="H47" s="38"/>
    </row>
    <row r="48" spans="2:8" ht="33.75" thickBot="1" x14ac:dyDescent="0.3">
      <c r="B48" s="14" t="s">
        <v>145</v>
      </c>
      <c r="C48" s="1"/>
      <c r="D48" s="41"/>
      <c r="E48" s="15">
        <v>24691</v>
      </c>
      <c r="F48" s="19">
        <f t="shared" ref="F48:F52" si="8">E48*C48</f>
        <v>0</v>
      </c>
      <c r="G48" s="17" t="str">
        <f t="shared" si="5"/>
        <v>ATTENZIONE: problema inserimento valore</v>
      </c>
      <c r="H48" s="38"/>
    </row>
    <row r="49" spans="2:8" ht="33.75" thickBot="1" x14ac:dyDescent="0.3">
      <c r="B49" s="14" t="s">
        <v>146</v>
      </c>
      <c r="C49" s="1"/>
      <c r="D49" s="41"/>
      <c r="E49" s="15">
        <v>205632</v>
      </c>
      <c r="F49" s="19">
        <f t="shared" si="8"/>
        <v>0</v>
      </c>
      <c r="G49" s="17" t="str">
        <f t="shared" si="5"/>
        <v>ATTENZIONE: problema inserimento valore</v>
      </c>
      <c r="H49" s="38"/>
    </row>
    <row r="50" spans="2:8" ht="33.75" thickBot="1" x14ac:dyDescent="0.3">
      <c r="B50" s="14" t="s">
        <v>147</v>
      </c>
      <c r="C50" s="1"/>
      <c r="D50" s="41"/>
      <c r="E50" s="15">
        <v>16245</v>
      </c>
      <c r="F50" s="19">
        <f t="shared" si="8"/>
        <v>0</v>
      </c>
      <c r="G50" s="17" t="str">
        <f t="shared" si="5"/>
        <v>ATTENZIONE: problema inserimento valore</v>
      </c>
      <c r="H50" s="38"/>
    </row>
    <row r="51" spans="2:8" ht="33.75" thickBot="1" x14ac:dyDescent="0.3">
      <c r="B51" s="14" t="s">
        <v>148</v>
      </c>
      <c r="C51" s="1"/>
      <c r="D51" s="41"/>
      <c r="E51" s="15">
        <v>1117</v>
      </c>
      <c r="F51" s="19">
        <f t="shared" si="8"/>
        <v>0</v>
      </c>
      <c r="G51" s="17" t="str">
        <f t="shared" si="5"/>
        <v>ATTENZIONE: problema inserimento valore</v>
      </c>
      <c r="H51" s="38"/>
    </row>
    <row r="52" spans="2:8" ht="33.75" thickBot="1" x14ac:dyDescent="0.3">
      <c r="B52" s="14" t="s">
        <v>149</v>
      </c>
      <c r="C52" s="1"/>
      <c r="D52" s="42"/>
      <c r="E52" s="15">
        <v>108867</v>
      </c>
      <c r="F52" s="19">
        <f t="shared" si="8"/>
        <v>0</v>
      </c>
      <c r="G52" s="17" t="str">
        <f t="shared" si="5"/>
        <v>ATTENZIONE: problema inserimento valore</v>
      </c>
      <c r="H52" s="38"/>
    </row>
    <row r="53" spans="2:8" ht="17.25" thickBot="1" x14ac:dyDescent="0.3">
      <c r="B53" s="30" t="s">
        <v>215</v>
      </c>
      <c r="C53" s="1"/>
      <c r="D53" s="31">
        <v>0.81</v>
      </c>
      <c r="E53" s="15">
        <v>407965</v>
      </c>
      <c r="F53" s="19">
        <f>IF(C53&lt;=D53,D53*E53,C53*E53)*AND(C53&lt;&gt;0)</f>
        <v>0</v>
      </c>
      <c r="G53" s="17" t="str">
        <f t="shared" si="5"/>
        <v>ATTENZIONE: problema inserimento valore</v>
      </c>
      <c r="H53" s="38"/>
    </row>
    <row r="54" spans="2:8" ht="33.75" thickBot="1" x14ac:dyDescent="0.3">
      <c r="B54" s="30" t="s">
        <v>150</v>
      </c>
      <c r="C54" s="1"/>
      <c r="D54" s="31">
        <v>0.4</v>
      </c>
      <c r="E54" s="43">
        <v>18844</v>
      </c>
      <c r="F54" s="19">
        <f>IF(C54&lt;=D54,D54*E54,C54*E54)*AND(C54&lt;&gt;0)</f>
        <v>0</v>
      </c>
      <c r="G54" s="17" t="str">
        <f t="shared" si="5"/>
        <v>ATTENZIONE: problema inserimento valore</v>
      </c>
      <c r="H54" s="38"/>
    </row>
    <row r="55" spans="2:8" ht="50.25" thickBot="1" x14ac:dyDescent="0.3">
      <c r="C55" s="24"/>
      <c r="D55" s="23"/>
      <c r="E55" s="21" t="s">
        <v>114</v>
      </c>
      <c r="F55" s="22">
        <f>TRUNC(SUM(F33:F44)+SUM(F46:F52),2)</f>
        <v>0</v>
      </c>
      <c r="G55" s="26" t="s">
        <v>115</v>
      </c>
      <c r="H55" s="32">
        <f>TRUNC(F45+F53+F54,2)</f>
        <v>0</v>
      </c>
    </row>
    <row r="56" spans="2:8" x14ac:dyDescent="0.25">
      <c r="E56" s="6"/>
      <c r="F56" s="24"/>
      <c r="G56" s="33"/>
      <c r="H56" s="24"/>
    </row>
    <row r="57" spans="2:8" ht="17.25" thickBot="1" x14ac:dyDescent="0.3">
      <c r="B57" s="25"/>
      <c r="G57" s="6"/>
    </row>
    <row r="58" spans="2:8" ht="17.25" thickBot="1" x14ac:dyDescent="0.3">
      <c r="B58" s="26" t="s">
        <v>33</v>
      </c>
      <c r="C58" s="27" t="s">
        <v>83</v>
      </c>
      <c r="D58" s="27" t="s">
        <v>85</v>
      </c>
      <c r="E58" s="27" t="s">
        <v>11</v>
      </c>
      <c r="F58" s="6"/>
      <c r="G58" s="6"/>
    </row>
    <row r="59" spans="2:8" ht="33.75" thickBot="1" x14ac:dyDescent="0.3">
      <c r="B59" s="14" t="s">
        <v>162</v>
      </c>
      <c r="C59" s="1"/>
      <c r="D59" s="15">
        <v>2855</v>
      </c>
      <c r="E59" s="19">
        <f>C59*D59</f>
        <v>0</v>
      </c>
      <c r="F59" s="17" t="str">
        <f>IF(C59="","ATTENZIONE: problema inserimento valore","")</f>
        <v>ATTENZIONE: problema inserimento valore</v>
      </c>
      <c r="G59" s="44"/>
    </row>
    <row r="60" spans="2:8" ht="33.75" thickBot="1" x14ac:dyDescent="0.3">
      <c r="B60" s="14" t="s">
        <v>163</v>
      </c>
      <c r="C60" s="1"/>
      <c r="D60" s="15">
        <v>91834</v>
      </c>
      <c r="E60" s="19">
        <f t="shared" ref="E60:E66" si="9">C60*D60</f>
        <v>0</v>
      </c>
      <c r="F60" s="17" t="str">
        <f t="shared" ref="F60:F66" si="10">IF(C60="","ATTENZIONE: problema inserimento valore","")</f>
        <v>ATTENZIONE: problema inserimento valore</v>
      </c>
      <c r="G60" s="44"/>
    </row>
    <row r="61" spans="2:8" ht="33.75" thickBot="1" x14ac:dyDescent="0.3">
      <c r="B61" s="14" t="s">
        <v>164</v>
      </c>
      <c r="C61" s="1"/>
      <c r="D61" s="15">
        <v>37813</v>
      </c>
      <c r="E61" s="19">
        <f t="shared" si="9"/>
        <v>0</v>
      </c>
      <c r="F61" s="17" t="str">
        <f t="shared" si="10"/>
        <v>ATTENZIONE: problema inserimento valore</v>
      </c>
      <c r="G61" s="44"/>
    </row>
    <row r="62" spans="2:8" ht="33.75" thickBot="1" x14ac:dyDescent="0.3">
      <c r="B62" s="14" t="s">
        <v>134</v>
      </c>
      <c r="C62" s="1"/>
      <c r="D62" s="15">
        <v>73689</v>
      </c>
      <c r="E62" s="19">
        <f t="shared" si="9"/>
        <v>0</v>
      </c>
      <c r="F62" s="17" t="str">
        <f t="shared" si="10"/>
        <v>ATTENZIONE: problema inserimento valore</v>
      </c>
      <c r="G62" s="44"/>
    </row>
    <row r="63" spans="2:8" ht="33.75" thickBot="1" x14ac:dyDescent="0.3">
      <c r="B63" s="14" t="s">
        <v>151</v>
      </c>
      <c r="C63" s="1"/>
      <c r="D63" s="15">
        <v>565</v>
      </c>
      <c r="E63" s="19">
        <f t="shared" si="9"/>
        <v>0</v>
      </c>
      <c r="F63" s="17" t="str">
        <f t="shared" si="10"/>
        <v>ATTENZIONE: problema inserimento valore</v>
      </c>
      <c r="G63" s="44"/>
    </row>
    <row r="64" spans="2:8" ht="33.75" thickBot="1" x14ac:dyDescent="0.3">
      <c r="B64" s="14" t="s">
        <v>152</v>
      </c>
      <c r="C64" s="1"/>
      <c r="D64" s="15">
        <v>17194</v>
      </c>
      <c r="E64" s="19">
        <f t="shared" si="9"/>
        <v>0</v>
      </c>
      <c r="F64" s="17" t="str">
        <f t="shared" si="10"/>
        <v>ATTENZIONE: problema inserimento valore</v>
      </c>
      <c r="G64" s="44"/>
    </row>
    <row r="65" spans="1:7" ht="33.75" thickBot="1" x14ac:dyDescent="0.3">
      <c r="B65" s="14" t="s">
        <v>153</v>
      </c>
      <c r="C65" s="1"/>
      <c r="D65" s="15">
        <v>5949</v>
      </c>
      <c r="E65" s="19">
        <f t="shared" si="9"/>
        <v>0</v>
      </c>
      <c r="F65" s="17" t="str">
        <f t="shared" si="10"/>
        <v>ATTENZIONE: problema inserimento valore</v>
      </c>
      <c r="G65" s="44"/>
    </row>
    <row r="66" spans="1:7" ht="33.75" thickBot="1" x14ac:dyDescent="0.3">
      <c r="B66" s="45" t="s">
        <v>154</v>
      </c>
      <c r="C66" s="1"/>
      <c r="D66" s="15">
        <v>36685</v>
      </c>
      <c r="E66" s="19">
        <f t="shared" si="9"/>
        <v>0</v>
      </c>
      <c r="F66" s="17" t="str">
        <f t="shared" si="10"/>
        <v>ATTENZIONE: problema inserimento valore</v>
      </c>
      <c r="G66" s="44"/>
    </row>
    <row r="67" spans="1:7" ht="33.75" thickBot="1" x14ac:dyDescent="0.3">
      <c r="B67" s="10"/>
      <c r="D67" s="21" t="s">
        <v>116</v>
      </c>
      <c r="E67" s="22">
        <f>TRUNC(SUM(E59:E66),2)</f>
        <v>0</v>
      </c>
      <c r="G67" s="6"/>
    </row>
    <row r="68" spans="1:7" x14ac:dyDescent="0.25">
      <c r="A68" s="33"/>
      <c r="B68" s="46"/>
      <c r="D68" s="23"/>
      <c r="E68" s="24"/>
    </row>
    <row r="69" spans="1:7" ht="17.25" thickBot="1" x14ac:dyDescent="0.3">
      <c r="B69" s="25"/>
      <c r="G69" s="6"/>
    </row>
    <row r="70" spans="1:7" ht="17.25" thickBot="1" x14ac:dyDescent="0.3">
      <c r="B70" s="26" t="s">
        <v>34</v>
      </c>
      <c r="C70" s="27" t="s">
        <v>83</v>
      </c>
      <c r="D70" s="27" t="s">
        <v>85</v>
      </c>
      <c r="E70" s="27" t="s">
        <v>11</v>
      </c>
      <c r="F70" s="33"/>
      <c r="G70" s="6"/>
    </row>
    <row r="71" spans="1:7" ht="17.25" thickBot="1" x14ac:dyDescent="0.3">
      <c r="B71" s="14" t="s">
        <v>35</v>
      </c>
      <c r="C71" s="1"/>
      <c r="D71" s="15">
        <v>822529</v>
      </c>
      <c r="E71" s="19">
        <f>C71*D71</f>
        <v>0</v>
      </c>
      <c r="F71" s="17" t="str">
        <f t="shared" ref="F71:F74" si="11">IF(C71="","ATTENZIONE: problema inserimento valore","")</f>
        <v>ATTENZIONE: problema inserimento valore</v>
      </c>
      <c r="G71" s="44"/>
    </row>
    <row r="72" spans="1:7" ht="17.25" thickBot="1" x14ac:dyDescent="0.3">
      <c r="B72" s="14" t="s">
        <v>36</v>
      </c>
      <c r="C72" s="1"/>
      <c r="D72" s="15">
        <v>14192</v>
      </c>
      <c r="E72" s="19">
        <f t="shared" ref="E72:E74" si="12">C72*D72</f>
        <v>0</v>
      </c>
      <c r="F72" s="17" t="str">
        <f t="shared" si="11"/>
        <v>ATTENZIONE: problema inserimento valore</v>
      </c>
      <c r="G72" s="44"/>
    </row>
    <row r="73" spans="1:7" ht="17.25" thickBot="1" x14ac:dyDescent="0.3">
      <c r="B73" s="14" t="s">
        <v>37</v>
      </c>
      <c r="C73" s="1"/>
      <c r="D73" s="15">
        <v>4345</v>
      </c>
      <c r="E73" s="19">
        <f t="shared" si="12"/>
        <v>0</v>
      </c>
      <c r="F73" s="17" t="str">
        <f t="shared" si="11"/>
        <v>ATTENZIONE: problema inserimento valore</v>
      </c>
      <c r="G73" s="44"/>
    </row>
    <row r="74" spans="1:7" ht="17.25" thickBot="1" x14ac:dyDescent="0.3">
      <c r="B74" s="14" t="s">
        <v>38</v>
      </c>
      <c r="C74" s="1"/>
      <c r="D74" s="15">
        <v>29310</v>
      </c>
      <c r="E74" s="19">
        <f t="shared" si="12"/>
        <v>0</v>
      </c>
      <c r="F74" s="17" t="str">
        <f t="shared" si="11"/>
        <v>ATTENZIONE: problema inserimento valore</v>
      </c>
      <c r="G74" s="44"/>
    </row>
    <row r="75" spans="1:7" ht="33.75" thickBot="1" x14ac:dyDescent="0.3">
      <c r="B75" s="10"/>
      <c r="D75" s="47" t="s">
        <v>117</v>
      </c>
      <c r="E75" s="22">
        <f>TRUNC(SUM(E71:E74),2)</f>
        <v>0</v>
      </c>
      <c r="F75" s="33"/>
      <c r="G75" s="6"/>
    </row>
    <row r="76" spans="1:7" x14ac:dyDescent="0.25">
      <c r="B76" s="10"/>
      <c r="D76" s="23"/>
      <c r="E76" s="24"/>
      <c r="F76" s="33"/>
      <c r="G76" s="6"/>
    </row>
    <row r="77" spans="1:7" ht="17.25" thickBot="1" x14ac:dyDescent="0.3">
      <c r="B77" s="10"/>
      <c r="G77" s="6"/>
    </row>
    <row r="78" spans="1:7" ht="17.25" thickBot="1" x14ac:dyDescent="0.3">
      <c r="B78" s="26" t="s">
        <v>39</v>
      </c>
      <c r="C78" s="27" t="s">
        <v>87</v>
      </c>
      <c r="D78" s="27" t="s">
        <v>85</v>
      </c>
      <c r="E78" s="27" t="s">
        <v>11</v>
      </c>
      <c r="F78" s="33"/>
      <c r="G78" s="6"/>
    </row>
    <row r="79" spans="1:7" ht="50.25" thickBot="1" x14ac:dyDescent="0.3">
      <c r="B79" s="45" t="s">
        <v>78</v>
      </c>
      <c r="C79" s="1"/>
      <c r="D79" s="15">
        <v>3831</v>
      </c>
      <c r="E79" s="19">
        <f>C79*D79</f>
        <v>0</v>
      </c>
      <c r="F79" s="17" t="str">
        <f t="shared" ref="F79" si="13">IF(C79="","ATTENZIONE: problema inserimento valore","")</f>
        <v>ATTENZIONE: problema inserimento valore</v>
      </c>
      <c r="G79" s="6"/>
    </row>
    <row r="80" spans="1:7" ht="55.5" customHeight="1" thickBot="1" x14ac:dyDescent="0.3">
      <c r="B80" s="48"/>
      <c r="C80" s="49"/>
      <c r="D80" s="50" t="s">
        <v>118</v>
      </c>
      <c r="E80" s="51">
        <f>TRUNC(SUM(E79:E79),2)</f>
        <v>0</v>
      </c>
      <c r="F80" s="33"/>
      <c r="G80" s="6"/>
    </row>
    <row r="81" spans="2:9" ht="39.75" customHeight="1" x14ac:dyDescent="0.25">
      <c r="B81" s="48"/>
      <c r="F81" s="49"/>
      <c r="G81" s="23"/>
      <c r="H81" s="52"/>
      <c r="I81" s="33"/>
    </row>
    <row r="82" spans="2:9" ht="17.25" thickBot="1" x14ac:dyDescent="0.3">
      <c r="B82" s="10"/>
      <c r="G82" s="6"/>
    </row>
    <row r="83" spans="2:9" ht="33.75" thickBot="1" x14ac:dyDescent="0.3">
      <c r="B83" s="26" t="s">
        <v>40</v>
      </c>
      <c r="C83" s="27" t="s">
        <v>83</v>
      </c>
      <c r="D83" s="27" t="s">
        <v>84</v>
      </c>
      <c r="E83" s="27" t="s">
        <v>88</v>
      </c>
      <c r="F83" s="27" t="s">
        <v>11</v>
      </c>
      <c r="G83" s="28"/>
    </row>
    <row r="84" spans="2:9" ht="66.75" thickBot="1" x14ac:dyDescent="0.3">
      <c r="B84" s="45" t="s">
        <v>126</v>
      </c>
      <c r="C84" s="1"/>
      <c r="D84" s="39"/>
      <c r="E84" s="15">
        <v>90078</v>
      </c>
      <c r="F84" s="19">
        <f>E84*C84</f>
        <v>0</v>
      </c>
      <c r="G84" s="17" t="str">
        <f>IF(C84="","ATTENZIONE: problema inserimento valore","")</f>
        <v>ATTENZIONE: problema inserimento valore</v>
      </c>
      <c r="H84" s="44"/>
    </row>
    <row r="85" spans="2:9" ht="66.75" thickBot="1" x14ac:dyDescent="0.3">
      <c r="B85" s="45" t="s">
        <v>130</v>
      </c>
      <c r="C85" s="1"/>
      <c r="D85" s="39"/>
      <c r="E85" s="15">
        <v>13133</v>
      </c>
      <c r="F85" s="19">
        <f t="shared" ref="F85:F91" si="14">E85*C85</f>
        <v>0</v>
      </c>
      <c r="G85" s="17" t="str">
        <f t="shared" ref="G85:G92" si="15">IF(C85="","ATTENZIONE: problema inserimento valore","")</f>
        <v>ATTENZIONE: problema inserimento valore</v>
      </c>
      <c r="H85" s="44"/>
    </row>
    <row r="86" spans="2:9" ht="66.75" thickBot="1" x14ac:dyDescent="0.3">
      <c r="B86" s="45" t="s">
        <v>127</v>
      </c>
      <c r="C86" s="1"/>
      <c r="D86" s="39"/>
      <c r="E86" s="15">
        <v>1852</v>
      </c>
      <c r="F86" s="19">
        <f t="shared" si="14"/>
        <v>0</v>
      </c>
      <c r="G86" s="17" t="str">
        <f t="shared" si="15"/>
        <v>ATTENZIONE: problema inserimento valore</v>
      </c>
      <c r="H86" s="44"/>
    </row>
    <row r="87" spans="2:9" ht="66.75" thickBot="1" x14ac:dyDescent="0.3">
      <c r="B87" s="45" t="s">
        <v>128</v>
      </c>
      <c r="C87" s="1"/>
      <c r="D87" s="39"/>
      <c r="E87" s="15">
        <v>220</v>
      </c>
      <c r="F87" s="19">
        <f t="shared" si="14"/>
        <v>0</v>
      </c>
      <c r="G87" s="17" t="str">
        <f t="shared" si="15"/>
        <v>ATTENZIONE: problema inserimento valore</v>
      </c>
      <c r="H87" s="44"/>
    </row>
    <row r="88" spans="2:9" ht="66.75" thickBot="1" x14ac:dyDescent="0.3">
      <c r="B88" s="45" t="s">
        <v>129</v>
      </c>
      <c r="C88" s="1"/>
      <c r="D88" s="39"/>
      <c r="E88" s="15">
        <v>6104</v>
      </c>
      <c r="F88" s="19">
        <f t="shared" si="14"/>
        <v>0</v>
      </c>
      <c r="G88" s="17" t="str">
        <f t="shared" si="15"/>
        <v>ATTENZIONE: problema inserimento valore</v>
      </c>
      <c r="H88" s="44"/>
    </row>
    <row r="89" spans="2:9" ht="66.75" thickBot="1" x14ac:dyDescent="0.3">
      <c r="B89" s="45" t="s">
        <v>131</v>
      </c>
      <c r="C89" s="1"/>
      <c r="D89" s="39"/>
      <c r="E89" s="15">
        <v>73</v>
      </c>
      <c r="F89" s="19">
        <f t="shared" si="14"/>
        <v>0</v>
      </c>
      <c r="G89" s="17" t="str">
        <f t="shared" si="15"/>
        <v>ATTENZIONE: problema inserimento valore</v>
      </c>
      <c r="H89" s="44"/>
    </row>
    <row r="90" spans="2:9" ht="66.75" thickBot="1" x14ac:dyDescent="0.3">
      <c r="B90" s="45" t="s">
        <v>132</v>
      </c>
      <c r="C90" s="1"/>
      <c r="D90" s="39"/>
      <c r="E90" s="15">
        <v>7474</v>
      </c>
      <c r="F90" s="19">
        <f t="shared" si="14"/>
        <v>0</v>
      </c>
      <c r="G90" s="17" t="str">
        <f t="shared" si="15"/>
        <v>ATTENZIONE: problema inserimento valore</v>
      </c>
      <c r="H90" s="44"/>
    </row>
    <row r="91" spans="2:9" ht="66.75" thickBot="1" x14ac:dyDescent="0.3">
      <c r="B91" s="45" t="s">
        <v>133</v>
      </c>
      <c r="C91" s="1"/>
      <c r="D91" s="39"/>
      <c r="E91" s="15">
        <v>695</v>
      </c>
      <c r="F91" s="19">
        <f t="shared" si="14"/>
        <v>0</v>
      </c>
      <c r="G91" s="17" t="str">
        <f t="shared" si="15"/>
        <v>ATTENZIONE: problema inserimento valore</v>
      </c>
      <c r="H91" s="44"/>
    </row>
    <row r="92" spans="2:9" ht="33.75" thickBot="1" x14ac:dyDescent="0.3">
      <c r="B92" s="30" t="s">
        <v>79</v>
      </c>
      <c r="C92" s="2"/>
      <c r="D92" s="31">
        <v>21.19</v>
      </c>
      <c r="E92" s="15">
        <v>119630</v>
      </c>
      <c r="F92" s="19">
        <f>IF(C92&lt;=D92,D92*E92,C92*E92)*AND(C92&lt;&gt;0)</f>
        <v>0</v>
      </c>
      <c r="G92" s="17" t="str">
        <f t="shared" si="15"/>
        <v>ATTENZIONE: problema inserimento valore</v>
      </c>
      <c r="H92" s="44"/>
    </row>
    <row r="93" spans="2:9" ht="64.5" customHeight="1" thickBot="1" x14ac:dyDescent="0.3">
      <c r="B93" s="10"/>
      <c r="E93" s="53" t="s">
        <v>119</v>
      </c>
      <c r="F93" s="22">
        <f>TRUNC(SUM(F84:F91),2)</f>
        <v>0</v>
      </c>
      <c r="G93" s="26" t="s">
        <v>120</v>
      </c>
      <c r="H93" s="32">
        <f>TRUNC(F92,2)</f>
        <v>0</v>
      </c>
    </row>
    <row r="94" spans="2:9" x14ac:dyDescent="0.25">
      <c r="B94" s="10"/>
      <c r="G94" s="6"/>
    </row>
    <row r="95" spans="2:9" ht="17.25" thickBot="1" x14ac:dyDescent="0.3">
      <c r="B95" s="10"/>
      <c r="G95" s="6"/>
    </row>
    <row r="96" spans="2:9" ht="33.75" thickBot="1" x14ac:dyDescent="0.3">
      <c r="B96" s="27" t="s">
        <v>180</v>
      </c>
      <c r="C96" s="27" t="s">
        <v>89</v>
      </c>
      <c r="D96" s="27" t="s">
        <v>84</v>
      </c>
      <c r="E96" s="27" t="s">
        <v>85</v>
      </c>
      <c r="F96" s="27" t="s">
        <v>11</v>
      </c>
      <c r="G96" s="17"/>
    </row>
    <row r="97" spans="1:13" ht="50.25" thickBot="1" x14ac:dyDescent="0.3">
      <c r="B97" s="14" t="s">
        <v>41</v>
      </c>
      <c r="C97" s="1"/>
      <c r="D97" s="39"/>
      <c r="E97" s="15">
        <v>14014</v>
      </c>
      <c r="F97" s="19">
        <f>E97*C97</f>
        <v>0</v>
      </c>
      <c r="G97" s="17" t="str">
        <f>IF(C97="","ATTENZIONE: problema inserimento valore","")</f>
        <v>ATTENZIONE: problema inserimento valore</v>
      </c>
      <c r="H97" s="44"/>
    </row>
    <row r="98" spans="1:13" ht="50.25" thickBot="1" x14ac:dyDescent="0.3">
      <c r="B98" s="14" t="s">
        <v>42</v>
      </c>
      <c r="C98" s="1"/>
      <c r="D98" s="39"/>
      <c r="E98" s="15">
        <v>1053</v>
      </c>
      <c r="F98" s="19">
        <f t="shared" ref="F98:F101" si="16">E98*C98</f>
        <v>0</v>
      </c>
      <c r="G98" s="17" t="str">
        <f t="shared" ref="G98:G102" si="17">IF(C98="","ATTENZIONE: problema inserimento valore","")</f>
        <v>ATTENZIONE: problema inserimento valore</v>
      </c>
      <c r="H98" s="44"/>
    </row>
    <row r="99" spans="1:13" ht="50.25" thickBot="1" x14ac:dyDescent="0.3">
      <c r="B99" s="14" t="s">
        <v>43</v>
      </c>
      <c r="C99" s="1"/>
      <c r="D99" s="39"/>
      <c r="E99" s="15">
        <v>804</v>
      </c>
      <c r="F99" s="19">
        <f t="shared" si="16"/>
        <v>0</v>
      </c>
      <c r="G99" s="17" t="str">
        <f t="shared" si="17"/>
        <v>ATTENZIONE: problema inserimento valore</v>
      </c>
      <c r="H99" s="44"/>
    </row>
    <row r="100" spans="1:13" ht="50.25" thickBot="1" x14ac:dyDescent="0.3">
      <c r="B100" s="14" t="s">
        <v>44</v>
      </c>
      <c r="C100" s="1"/>
      <c r="D100" s="39"/>
      <c r="E100" s="15">
        <v>212</v>
      </c>
      <c r="F100" s="19">
        <f t="shared" si="16"/>
        <v>0</v>
      </c>
      <c r="G100" s="17" t="str">
        <f t="shared" si="17"/>
        <v>ATTENZIONE: problema inserimento valore</v>
      </c>
      <c r="H100" s="44"/>
    </row>
    <row r="101" spans="1:13" ht="33.75" thickBot="1" x14ac:dyDescent="0.3">
      <c r="B101" s="45" t="s">
        <v>45</v>
      </c>
      <c r="C101" s="1"/>
      <c r="D101" s="39"/>
      <c r="E101" s="15">
        <v>3110</v>
      </c>
      <c r="F101" s="19">
        <f t="shared" si="16"/>
        <v>0</v>
      </c>
      <c r="G101" s="17" t="str">
        <f t="shared" si="17"/>
        <v>ATTENZIONE: problema inserimento valore</v>
      </c>
      <c r="H101" s="44"/>
    </row>
    <row r="102" spans="1:13" ht="33.75" thickBot="1" x14ac:dyDescent="0.3">
      <c r="B102" s="30" t="s">
        <v>80</v>
      </c>
      <c r="C102" s="2"/>
      <c r="D102" s="31">
        <v>15.14</v>
      </c>
      <c r="E102" s="15">
        <v>19193</v>
      </c>
      <c r="F102" s="19">
        <f>IF(C102&lt;=D102,D102*E102,C102*E102)*AND(C102&lt;&gt;0)</f>
        <v>0</v>
      </c>
      <c r="G102" s="17" t="str">
        <f t="shared" si="17"/>
        <v>ATTENZIONE: problema inserimento valore</v>
      </c>
      <c r="H102" s="44"/>
    </row>
    <row r="103" spans="1:13" s="33" customFormat="1" ht="66.75" thickBot="1" x14ac:dyDescent="0.3">
      <c r="B103" s="54"/>
      <c r="C103" s="55"/>
      <c r="D103" s="55"/>
      <c r="E103" s="21" t="s">
        <v>196</v>
      </c>
      <c r="F103" s="22">
        <f>TRUNC(SUM(F97:F101),2)</f>
        <v>0</v>
      </c>
      <c r="G103" s="26" t="s">
        <v>197</v>
      </c>
      <c r="H103" s="32">
        <f>TRUNC(F102,2)</f>
        <v>0</v>
      </c>
    </row>
    <row r="104" spans="1:13" s="33" customFormat="1" x14ac:dyDescent="0.25">
      <c r="C104" s="55"/>
      <c r="D104" s="55"/>
      <c r="E104" s="56"/>
      <c r="F104" s="24"/>
      <c r="G104" s="57"/>
      <c r="H104" s="24"/>
      <c r="I104" s="58"/>
    </row>
    <row r="105" spans="1:13" ht="17.25" thickBot="1" x14ac:dyDescent="0.3">
      <c r="B105" s="48"/>
      <c r="C105" s="55"/>
      <c r="D105" s="55"/>
      <c r="E105" s="59"/>
      <c r="F105" s="59"/>
      <c r="G105" s="59"/>
      <c r="H105" s="59"/>
      <c r="I105" s="56"/>
      <c r="J105" s="60"/>
      <c r="K105" s="57"/>
      <c r="L105" s="61"/>
      <c r="M105" s="62"/>
    </row>
    <row r="106" spans="1:13" ht="33.75" thickBot="1" x14ac:dyDescent="0.3">
      <c r="B106" s="26" t="s">
        <v>181</v>
      </c>
      <c r="C106" s="27" t="s">
        <v>83</v>
      </c>
      <c r="D106" s="27" t="s">
        <v>84</v>
      </c>
      <c r="E106" s="27" t="s">
        <v>85</v>
      </c>
      <c r="F106" s="27" t="s">
        <v>11</v>
      </c>
      <c r="G106" s="28"/>
    </row>
    <row r="107" spans="1:13" s="33" customFormat="1" ht="33.75" thickBot="1" x14ac:dyDescent="0.3">
      <c r="A107" s="6"/>
      <c r="B107" s="63" t="s">
        <v>165</v>
      </c>
      <c r="C107" s="1"/>
      <c r="D107" s="64"/>
      <c r="E107" s="15">
        <v>319</v>
      </c>
      <c r="F107" s="19">
        <f>E107*C107</f>
        <v>0</v>
      </c>
      <c r="G107" s="17" t="str">
        <f t="shared" ref="G107:G129" si="18">IF(C107="","ATTENZIONE: problema inserimento valore","")</f>
        <v>ATTENZIONE: problema inserimento valore</v>
      </c>
      <c r="H107" s="65"/>
    </row>
    <row r="108" spans="1:13" s="33" customFormat="1" ht="33.75" thickBot="1" x14ac:dyDescent="0.3">
      <c r="A108" s="6"/>
      <c r="B108" s="63" t="s">
        <v>166</v>
      </c>
      <c r="C108" s="1"/>
      <c r="D108" s="64"/>
      <c r="E108" s="15">
        <v>5552</v>
      </c>
      <c r="F108" s="19">
        <f t="shared" ref="F108:F112" si="19">E108*C108</f>
        <v>0</v>
      </c>
      <c r="G108" s="17" t="str">
        <f t="shared" si="18"/>
        <v>ATTENZIONE: problema inserimento valore</v>
      </c>
      <c r="H108" s="65"/>
    </row>
    <row r="109" spans="1:13" s="33" customFormat="1" ht="33.75" thickBot="1" x14ac:dyDescent="0.3">
      <c r="A109" s="6"/>
      <c r="B109" s="63" t="s">
        <v>167</v>
      </c>
      <c r="C109" s="1"/>
      <c r="D109" s="64"/>
      <c r="E109" s="15">
        <v>1180</v>
      </c>
      <c r="F109" s="19">
        <f t="shared" si="19"/>
        <v>0</v>
      </c>
      <c r="G109" s="17" t="str">
        <f t="shared" si="18"/>
        <v>ATTENZIONE: problema inserimento valore</v>
      </c>
      <c r="H109" s="65"/>
    </row>
    <row r="110" spans="1:13" s="33" customFormat="1" ht="33.75" thickBot="1" x14ac:dyDescent="0.3">
      <c r="A110" s="6"/>
      <c r="B110" s="63" t="s">
        <v>159</v>
      </c>
      <c r="C110" s="1"/>
      <c r="D110" s="64"/>
      <c r="E110" s="15">
        <v>479</v>
      </c>
      <c r="F110" s="19">
        <f t="shared" si="19"/>
        <v>0</v>
      </c>
      <c r="G110" s="17" t="str">
        <f t="shared" si="18"/>
        <v>ATTENZIONE: problema inserimento valore</v>
      </c>
      <c r="H110" s="65"/>
    </row>
    <row r="111" spans="1:13" s="33" customFormat="1" ht="50.25" thickBot="1" x14ac:dyDescent="0.3">
      <c r="A111" s="6"/>
      <c r="B111" s="63" t="s">
        <v>160</v>
      </c>
      <c r="C111" s="1"/>
      <c r="D111" s="64"/>
      <c r="E111" s="15">
        <v>638</v>
      </c>
      <c r="F111" s="19">
        <f t="shared" si="19"/>
        <v>0</v>
      </c>
      <c r="G111" s="17" t="str">
        <f t="shared" si="18"/>
        <v>ATTENZIONE: problema inserimento valore</v>
      </c>
      <c r="H111" s="65"/>
    </row>
    <row r="112" spans="1:13" s="33" customFormat="1" ht="50.25" thickBot="1" x14ac:dyDescent="0.3">
      <c r="A112" s="6"/>
      <c r="B112" s="63" t="s">
        <v>161</v>
      </c>
      <c r="C112" s="1"/>
      <c r="D112" s="64"/>
      <c r="E112" s="15">
        <v>1758</v>
      </c>
      <c r="F112" s="19">
        <f t="shared" si="19"/>
        <v>0</v>
      </c>
      <c r="G112" s="17" t="str">
        <f t="shared" si="18"/>
        <v>ATTENZIONE: problema inserimento valore</v>
      </c>
      <c r="H112" s="65"/>
    </row>
    <row r="113" spans="1:8" s="33" customFormat="1" ht="33.75" thickBot="1" x14ac:dyDescent="0.3">
      <c r="A113" s="6"/>
      <c r="B113" s="30" t="s">
        <v>81</v>
      </c>
      <c r="C113" s="2"/>
      <c r="D113" s="66">
        <v>15.14</v>
      </c>
      <c r="E113" s="15">
        <v>9926</v>
      </c>
      <c r="F113" s="19">
        <f>IF(C113&lt;=D113,D113*E113,C113*E113)*AND(C113&lt;&gt;0)</f>
        <v>0</v>
      </c>
      <c r="G113" s="17" t="str">
        <f t="shared" si="18"/>
        <v>ATTENZIONE: problema inserimento valore</v>
      </c>
      <c r="H113" s="65"/>
    </row>
    <row r="114" spans="1:8" s="33" customFormat="1" ht="33.75" thickBot="1" x14ac:dyDescent="0.3">
      <c r="A114" s="6"/>
      <c r="B114" s="67" t="s">
        <v>229</v>
      </c>
      <c r="C114" s="1"/>
      <c r="D114" s="64"/>
      <c r="E114" s="15">
        <v>2393</v>
      </c>
      <c r="F114" s="19">
        <f t="shared" ref="F114:F118" si="20">E114*C114</f>
        <v>0</v>
      </c>
      <c r="G114" s="17" t="str">
        <f t="shared" si="18"/>
        <v>ATTENZIONE: problema inserimento valore</v>
      </c>
      <c r="H114" s="65"/>
    </row>
    <row r="115" spans="1:8" s="33" customFormat="1" ht="33.75" thickBot="1" x14ac:dyDescent="0.3">
      <c r="A115" s="6"/>
      <c r="B115" s="67" t="s">
        <v>230</v>
      </c>
      <c r="C115" s="1"/>
      <c r="D115" s="64"/>
      <c r="E115" s="15">
        <v>4785</v>
      </c>
      <c r="F115" s="19">
        <f t="shared" si="20"/>
        <v>0</v>
      </c>
      <c r="G115" s="17" t="str">
        <f t="shared" si="18"/>
        <v>ATTENZIONE: problema inserimento valore</v>
      </c>
      <c r="H115" s="65"/>
    </row>
    <row r="116" spans="1:8" s="33" customFormat="1" ht="33.75" thickBot="1" x14ac:dyDescent="0.3">
      <c r="A116" s="6"/>
      <c r="B116" s="67" t="s">
        <v>231</v>
      </c>
      <c r="C116" s="1"/>
      <c r="D116" s="64"/>
      <c r="E116" s="15">
        <v>1595</v>
      </c>
      <c r="F116" s="19">
        <f t="shared" si="20"/>
        <v>0</v>
      </c>
      <c r="G116" s="17" t="str">
        <f t="shared" si="18"/>
        <v>ATTENZIONE: problema inserimento valore</v>
      </c>
      <c r="H116" s="65"/>
    </row>
    <row r="117" spans="1:8" s="33" customFormat="1" ht="66.75" thickBot="1" x14ac:dyDescent="0.3">
      <c r="A117" s="6"/>
      <c r="B117" s="68" t="s">
        <v>155</v>
      </c>
      <c r="C117" s="1"/>
      <c r="D117" s="64"/>
      <c r="E117" s="15">
        <v>4386</v>
      </c>
      <c r="F117" s="19">
        <f t="shared" si="20"/>
        <v>0</v>
      </c>
      <c r="G117" s="17" t="str">
        <f t="shared" si="18"/>
        <v>ATTENZIONE: problema inserimento valore</v>
      </c>
      <c r="H117" s="65"/>
    </row>
    <row r="118" spans="1:8" s="33" customFormat="1" ht="33.75" thickBot="1" x14ac:dyDescent="0.3">
      <c r="A118" s="6"/>
      <c r="B118" s="68" t="s">
        <v>237</v>
      </c>
      <c r="C118" s="1"/>
      <c r="D118" s="69"/>
      <c r="E118" s="15">
        <v>479</v>
      </c>
      <c r="F118" s="19">
        <f t="shared" si="20"/>
        <v>0</v>
      </c>
      <c r="G118" s="17" t="str">
        <f t="shared" si="18"/>
        <v>ATTENZIONE: problema inserimento valore</v>
      </c>
      <c r="H118" s="65"/>
    </row>
    <row r="119" spans="1:8" s="33" customFormat="1" ht="50.25" thickBot="1" x14ac:dyDescent="0.3">
      <c r="A119" s="6"/>
      <c r="B119" s="30" t="s">
        <v>176</v>
      </c>
      <c r="C119" s="2"/>
      <c r="D119" s="66">
        <v>5</v>
      </c>
      <c r="E119" s="15">
        <v>13637</v>
      </c>
      <c r="F119" s="19">
        <f>IF(C119&lt;=D119,D119*E119,C119*E119)*AND(C119&lt;&gt;0)</f>
        <v>0</v>
      </c>
      <c r="G119" s="17" t="str">
        <f t="shared" si="18"/>
        <v>ATTENZIONE: problema inserimento valore</v>
      </c>
      <c r="H119" s="65"/>
    </row>
    <row r="120" spans="1:8" ht="33.75" thickBot="1" x14ac:dyDescent="0.3">
      <c r="B120" s="14" t="s">
        <v>46</v>
      </c>
      <c r="C120" s="1"/>
      <c r="D120" s="70"/>
      <c r="E120" s="15">
        <v>2456</v>
      </c>
      <c r="F120" s="19">
        <f t="shared" ref="F120:F128" si="21">E120*C120</f>
        <v>0</v>
      </c>
      <c r="G120" s="17" t="str">
        <f t="shared" si="18"/>
        <v>ATTENZIONE: problema inserimento valore</v>
      </c>
      <c r="H120" s="65"/>
    </row>
    <row r="121" spans="1:8" ht="33.75" thickBot="1" x14ac:dyDescent="0.3">
      <c r="B121" s="14" t="s">
        <v>47</v>
      </c>
      <c r="C121" s="1"/>
      <c r="D121" s="70"/>
      <c r="E121" s="15">
        <v>46096</v>
      </c>
      <c r="F121" s="19">
        <f t="shared" si="21"/>
        <v>0</v>
      </c>
      <c r="G121" s="17" t="str">
        <f t="shared" si="18"/>
        <v>ATTENZIONE: problema inserimento valore</v>
      </c>
      <c r="H121" s="65"/>
    </row>
    <row r="122" spans="1:8" ht="33.75" thickBot="1" x14ac:dyDescent="0.3">
      <c r="B122" s="14" t="s">
        <v>48</v>
      </c>
      <c r="C122" s="1"/>
      <c r="D122" s="70"/>
      <c r="E122" s="15">
        <v>24694</v>
      </c>
      <c r="F122" s="19">
        <f t="shared" si="21"/>
        <v>0</v>
      </c>
      <c r="G122" s="17" t="str">
        <f t="shared" si="18"/>
        <v>ATTENZIONE: problema inserimento valore</v>
      </c>
      <c r="H122" s="65"/>
    </row>
    <row r="123" spans="1:8" ht="33.75" thickBot="1" x14ac:dyDescent="0.3">
      <c r="B123" s="14" t="s">
        <v>49</v>
      </c>
      <c r="C123" s="1"/>
      <c r="D123" s="70"/>
      <c r="E123" s="15">
        <v>2456</v>
      </c>
      <c r="F123" s="19">
        <f t="shared" si="21"/>
        <v>0</v>
      </c>
      <c r="G123" s="17" t="str">
        <f t="shared" si="18"/>
        <v>ATTENZIONE: problema inserimento valore</v>
      </c>
      <c r="H123" s="65"/>
    </row>
    <row r="124" spans="1:8" ht="33.75" thickBot="1" x14ac:dyDescent="0.3">
      <c r="B124" s="14" t="s">
        <v>50</v>
      </c>
      <c r="C124" s="1"/>
      <c r="D124" s="70"/>
      <c r="E124" s="15">
        <v>49110</v>
      </c>
      <c r="F124" s="19">
        <f t="shared" si="21"/>
        <v>0</v>
      </c>
      <c r="G124" s="17" t="str">
        <f t="shared" si="18"/>
        <v>ATTENZIONE: problema inserimento valore</v>
      </c>
      <c r="H124" s="65"/>
    </row>
    <row r="125" spans="1:8" ht="33.75" thickBot="1" x14ac:dyDescent="0.3">
      <c r="B125" s="14" t="s">
        <v>51</v>
      </c>
      <c r="C125" s="1"/>
      <c r="D125" s="70"/>
      <c r="E125" s="15">
        <v>18422</v>
      </c>
      <c r="F125" s="19">
        <f t="shared" si="21"/>
        <v>0</v>
      </c>
      <c r="G125" s="17" t="str">
        <f t="shared" si="18"/>
        <v>ATTENZIONE: problema inserimento valore</v>
      </c>
      <c r="H125" s="65"/>
    </row>
    <row r="126" spans="1:8" ht="33.75" thickBot="1" x14ac:dyDescent="0.3">
      <c r="B126" s="14" t="s">
        <v>156</v>
      </c>
      <c r="C126" s="1"/>
      <c r="D126" s="70"/>
      <c r="E126" s="15">
        <v>11790</v>
      </c>
      <c r="F126" s="19">
        <f t="shared" si="21"/>
        <v>0</v>
      </c>
      <c r="G126" s="17" t="str">
        <f t="shared" si="18"/>
        <v>ATTENZIONE: problema inserimento valore</v>
      </c>
      <c r="H126" s="65"/>
    </row>
    <row r="127" spans="1:8" ht="33.75" thickBot="1" x14ac:dyDescent="0.3">
      <c r="B127" s="14" t="s">
        <v>157</v>
      </c>
      <c r="C127" s="1"/>
      <c r="D127" s="70"/>
      <c r="E127" s="15">
        <v>29476</v>
      </c>
      <c r="F127" s="19">
        <f t="shared" si="21"/>
        <v>0</v>
      </c>
      <c r="G127" s="17" t="str">
        <f t="shared" si="18"/>
        <v>ATTENZIONE: problema inserimento valore</v>
      </c>
      <c r="H127" s="65"/>
    </row>
    <row r="128" spans="1:8" s="33" customFormat="1" ht="33.75" thickBot="1" x14ac:dyDescent="0.3">
      <c r="A128" s="6"/>
      <c r="B128" s="14" t="s">
        <v>158</v>
      </c>
      <c r="C128" s="1"/>
      <c r="D128" s="70"/>
      <c r="E128" s="15">
        <v>32903</v>
      </c>
      <c r="F128" s="19">
        <f t="shared" si="21"/>
        <v>0</v>
      </c>
      <c r="G128" s="17" t="str">
        <f t="shared" si="18"/>
        <v>ATTENZIONE: problema inserimento valore</v>
      </c>
      <c r="H128" s="65"/>
    </row>
    <row r="129" spans="1:8" s="33" customFormat="1" ht="33.75" thickBot="1" x14ac:dyDescent="0.3">
      <c r="A129" s="6"/>
      <c r="B129" s="30" t="s">
        <v>82</v>
      </c>
      <c r="C129" s="2"/>
      <c r="D129" s="66">
        <v>15.14</v>
      </c>
      <c r="E129" s="15">
        <v>217403</v>
      </c>
      <c r="F129" s="19">
        <f>IF(C129&lt;=D129,D129*E129,C129*E129)*AND(C129&lt;&gt;0)</f>
        <v>0</v>
      </c>
      <c r="G129" s="17" t="str">
        <f t="shared" si="18"/>
        <v>ATTENZIONE: problema inserimento valore</v>
      </c>
      <c r="H129" s="65"/>
    </row>
    <row r="130" spans="1:8" ht="66.75" thickBot="1" x14ac:dyDescent="0.3">
      <c r="C130" s="6"/>
      <c r="D130" s="6"/>
      <c r="E130" s="21" t="s">
        <v>198</v>
      </c>
      <c r="F130" s="22">
        <f>TRUNC(SUM(F107:F112)+SUM(F114:F118)+SUM(F120:F128),2)</f>
        <v>0</v>
      </c>
      <c r="G130" s="26" t="s">
        <v>199</v>
      </c>
      <c r="H130" s="32">
        <f>TRUNC(F113+F119+F129,2)</f>
        <v>0</v>
      </c>
    </row>
    <row r="131" spans="1:8" x14ac:dyDescent="0.25">
      <c r="C131" s="6"/>
      <c r="D131" s="6"/>
      <c r="E131" s="23"/>
      <c r="F131" s="24"/>
      <c r="G131" s="23"/>
      <c r="H131" s="24"/>
    </row>
    <row r="132" spans="1:8" ht="17.25" thickBot="1" x14ac:dyDescent="0.3">
      <c r="B132" s="10"/>
      <c r="G132" s="6"/>
    </row>
    <row r="133" spans="1:8" ht="17.25" thickBot="1" x14ac:dyDescent="0.3">
      <c r="B133" s="26" t="s">
        <v>182</v>
      </c>
      <c r="C133" s="27" t="s">
        <v>83</v>
      </c>
      <c r="D133" s="27" t="s">
        <v>85</v>
      </c>
      <c r="E133" s="27" t="s">
        <v>11</v>
      </c>
      <c r="F133" s="24"/>
      <c r="G133" s="6"/>
    </row>
    <row r="134" spans="1:8" ht="33.75" thickBot="1" x14ac:dyDescent="0.3">
      <c r="B134" s="45" t="s">
        <v>241</v>
      </c>
      <c r="C134" s="1"/>
      <c r="D134" s="15">
        <v>4109</v>
      </c>
      <c r="E134" s="19">
        <f>D134*C134</f>
        <v>0</v>
      </c>
      <c r="F134" s="17" t="str">
        <f>IF(C134="","ATTENZIONE: problema inserimento valore","")</f>
        <v>ATTENZIONE: problema inserimento valore</v>
      </c>
      <c r="G134" s="44"/>
    </row>
    <row r="135" spans="1:8" ht="33.75" thickBot="1" x14ac:dyDescent="0.3">
      <c r="B135" s="45" t="s">
        <v>242</v>
      </c>
      <c r="C135" s="1"/>
      <c r="D135" s="15">
        <v>1120</v>
      </c>
      <c r="E135" s="19">
        <f t="shared" ref="E135:E138" si="22">D135*C135</f>
        <v>0</v>
      </c>
      <c r="F135" s="17" t="str">
        <f t="shared" ref="F135:F138" si="23">IF(C135="","ATTENZIONE: problema inserimento valore","")</f>
        <v>ATTENZIONE: problema inserimento valore</v>
      </c>
      <c r="G135" s="44"/>
    </row>
    <row r="136" spans="1:8" ht="33.75" thickBot="1" x14ac:dyDescent="0.3">
      <c r="B136" s="45" t="s">
        <v>243</v>
      </c>
      <c r="C136" s="1"/>
      <c r="D136" s="15">
        <v>137</v>
      </c>
      <c r="E136" s="19">
        <f t="shared" si="22"/>
        <v>0</v>
      </c>
      <c r="F136" s="17" t="str">
        <f t="shared" si="23"/>
        <v>ATTENZIONE: problema inserimento valore</v>
      </c>
      <c r="G136" s="44"/>
    </row>
    <row r="137" spans="1:8" ht="33.75" thickBot="1" x14ac:dyDescent="0.3">
      <c r="B137" s="45" t="s">
        <v>244</v>
      </c>
      <c r="C137" s="1"/>
      <c r="D137" s="15">
        <v>46</v>
      </c>
      <c r="E137" s="19">
        <f t="shared" si="22"/>
        <v>0</v>
      </c>
      <c r="F137" s="17" t="str">
        <f t="shared" si="23"/>
        <v>ATTENZIONE: problema inserimento valore</v>
      </c>
      <c r="G137" s="44"/>
    </row>
    <row r="138" spans="1:8" ht="33.75" thickBot="1" x14ac:dyDescent="0.3">
      <c r="B138" s="45" t="s">
        <v>245</v>
      </c>
      <c r="C138" s="1"/>
      <c r="D138" s="15">
        <v>281</v>
      </c>
      <c r="E138" s="19">
        <f t="shared" si="22"/>
        <v>0</v>
      </c>
      <c r="F138" s="17" t="str">
        <f t="shared" si="23"/>
        <v>ATTENZIONE: problema inserimento valore</v>
      </c>
      <c r="G138" s="44"/>
    </row>
    <row r="139" spans="1:8" ht="76.5" customHeight="1" thickBot="1" x14ac:dyDescent="0.3">
      <c r="B139" s="48"/>
      <c r="C139" s="49"/>
      <c r="D139" s="21" t="s">
        <v>200</v>
      </c>
      <c r="E139" s="22">
        <f>TRUNC(SUM(E134:E138),2)</f>
        <v>0</v>
      </c>
      <c r="F139" s="24"/>
      <c r="G139" s="6"/>
    </row>
    <row r="140" spans="1:8" x14ac:dyDescent="0.25">
      <c r="B140" s="48"/>
      <c r="C140" s="49"/>
      <c r="D140" s="23"/>
      <c r="E140" s="24"/>
      <c r="F140" s="24"/>
      <c r="G140" s="6"/>
    </row>
    <row r="141" spans="1:8" ht="17.25" thickBot="1" x14ac:dyDescent="0.3">
      <c r="B141" s="10"/>
      <c r="G141" s="6"/>
    </row>
    <row r="142" spans="1:8" ht="17.25" thickBot="1" x14ac:dyDescent="0.3">
      <c r="B142" s="26" t="s">
        <v>183</v>
      </c>
      <c r="C142" s="27" t="s">
        <v>83</v>
      </c>
      <c r="D142" s="27" t="s">
        <v>85</v>
      </c>
      <c r="E142" s="27" t="s">
        <v>11</v>
      </c>
      <c r="F142" s="33"/>
      <c r="G142" s="6"/>
    </row>
    <row r="143" spans="1:8" ht="33.75" thickBot="1" x14ac:dyDescent="0.3">
      <c r="B143" s="14" t="s">
        <v>246</v>
      </c>
      <c r="C143" s="1"/>
      <c r="D143" s="15">
        <v>797</v>
      </c>
      <c r="E143" s="19">
        <f>D143*C143</f>
        <v>0</v>
      </c>
      <c r="F143" s="17" t="str">
        <f t="shared" ref="F143:F147" si="24">IF(C143="","ATTENZIONE: problema inserimento valore","")</f>
        <v>ATTENZIONE: problema inserimento valore</v>
      </c>
    </row>
    <row r="144" spans="1:8" ht="33.75" thickBot="1" x14ac:dyDescent="0.3">
      <c r="B144" s="14" t="s">
        <v>247</v>
      </c>
      <c r="C144" s="1"/>
      <c r="D144" s="15">
        <v>319</v>
      </c>
      <c r="E144" s="19">
        <f t="shared" ref="E144:E147" si="25">D144*C144</f>
        <v>0</v>
      </c>
      <c r="F144" s="17" t="str">
        <f t="shared" si="24"/>
        <v>ATTENZIONE: problema inserimento valore</v>
      </c>
    </row>
    <row r="145" spans="2:9" ht="33.75" thickBot="1" x14ac:dyDescent="0.3">
      <c r="B145" s="14" t="s">
        <v>248</v>
      </c>
      <c r="C145" s="1"/>
      <c r="D145" s="15">
        <v>79</v>
      </c>
      <c r="E145" s="19">
        <f t="shared" si="25"/>
        <v>0</v>
      </c>
      <c r="F145" s="17" t="str">
        <f t="shared" si="24"/>
        <v>ATTENZIONE: problema inserimento valore</v>
      </c>
    </row>
    <row r="146" spans="2:9" ht="33.75" thickBot="1" x14ac:dyDescent="0.3">
      <c r="B146" s="14" t="s">
        <v>249</v>
      </c>
      <c r="C146" s="1"/>
      <c r="D146" s="15">
        <v>159</v>
      </c>
      <c r="E146" s="19">
        <f t="shared" si="25"/>
        <v>0</v>
      </c>
      <c r="F146" s="17" t="str">
        <f t="shared" si="24"/>
        <v>ATTENZIONE: problema inserimento valore</v>
      </c>
    </row>
    <row r="147" spans="2:9" ht="33.75" thickBot="1" x14ac:dyDescent="0.3">
      <c r="B147" s="14" t="s">
        <v>250</v>
      </c>
      <c r="C147" s="1"/>
      <c r="D147" s="15">
        <v>119</v>
      </c>
      <c r="E147" s="19">
        <f t="shared" si="25"/>
        <v>0</v>
      </c>
      <c r="F147" s="17" t="str">
        <f t="shared" si="24"/>
        <v>ATTENZIONE: problema inserimento valore</v>
      </c>
    </row>
    <row r="148" spans="2:9" ht="33.75" thickBot="1" x14ac:dyDescent="0.3">
      <c r="B148" s="10"/>
      <c r="D148" s="21" t="s">
        <v>201</v>
      </c>
      <c r="E148" s="22">
        <f>TRUNC(SUM(E143:E147),2)</f>
        <v>0</v>
      </c>
      <c r="F148" s="33"/>
      <c r="G148" s="6"/>
    </row>
    <row r="149" spans="2:9" x14ac:dyDescent="0.25">
      <c r="B149" s="10"/>
      <c r="D149" s="23"/>
      <c r="E149" s="24"/>
      <c r="F149" s="33"/>
      <c r="G149" s="6"/>
    </row>
    <row r="150" spans="2:9" ht="17.25" thickBot="1" x14ac:dyDescent="0.3">
      <c r="B150" s="10"/>
      <c r="C150" s="6"/>
      <c r="D150" s="6"/>
      <c r="E150" s="6"/>
      <c r="G150" s="23"/>
      <c r="H150" s="24"/>
      <c r="I150" s="33"/>
    </row>
    <row r="151" spans="2:9" ht="17.25" thickBot="1" x14ac:dyDescent="0.3">
      <c r="B151" s="26" t="s">
        <v>218</v>
      </c>
      <c r="C151" s="27" t="s">
        <v>83</v>
      </c>
      <c r="D151" s="27" t="s">
        <v>85</v>
      </c>
      <c r="E151" s="27" t="s">
        <v>11</v>
      </c>
      <c r="F151" s="33"/>
      <c r="G151" s="6"/>
    </row>
    <row r="152" spans="2:9" ht="33.75" thickBot="1" x14ac:dyDescent="0.3">
      <c r="B152" s="14" t="s">
        <v>251</v>
      </c>
      <c r="C152" s="1"/>
      <c r="D152" s="15">
        <v>319</v>
      </c>
      <c r="E152" s="19">
        <f>D152*C152</f>
        <v>0</v>
      </c>
      <c r="F152" s="17" t="str">
        <f t="shared" ref="F152:F160" si="26">IF(C152="","ATTENZIONE: problema inserimento valore","")</f>
        <v>ATTENZIONE: problema inserimento valore</v>
      </c>
    </row>
    <row r="153" spans="2:9" ht="33.75" thickBot="1" x14ac:dyDescent="0.3">
      <c r="B153" s="14" t="s">
        <v>252</v>
      </c>
      <c r="C153" s="1"/>
      <c r="D153" s="15">
        <v>128</v>
      </c>
      <c r="E153" s="19">
        <f>D153*C153</f>
        <v>0</v>
      </c>
      <c r="F153" s="17" t="str">
        <f t="shared" si="26"/>
        <v>ATTENZIONE: problema inserimento valore</v>
      </c>
    </row>
    <row r="154" spans="2:9" ht="33.75" thickBot="1" x14ac:dyDescent="0.3">
      <c r="B154" s="14" t="s">
        <v>253</v>
      </c>
      <c r="C154" s="1"/>
      <c r="D154" s="15">
        <v>24</v>
      </c>
      <c r="E154" s="19">
        <f>D154*C154</f>
        <v>0</v>
      </c>
      <c r="F154" s="17" t="str">
        <f t="shared" si="26"/>
        <v>ATTENZIONE: problema inserimento valore</v>
      </c>
    </row>
    <row r="155" spans="2:9" ht="33.75" thickBot="1" x14ac:dyDescent="0.3">
      <c r="B155" s="14" t="s">
        <v>254</v>
      </c>
      <c r="C155" s="1"/>
      <c r="D155" s="15">
        <v>48</v>
      </c>
      <c r="E155" s="19">
        <f>D155*C155</f>
        <v>0</v>
      </c>
      <c r="F155" s="17" t="str">
        <f t="shared" si="26"/>
        <v>ATTENZIONE: problema inserimento valore</v>
      </c>
    </row>
    <row r="156" spans="2:9" ht="33.75" thickBot="1" x14ac:dyDescent="0.3">
      <c r="B156" s="45" t="s">
        <v>255</v>
      </c>
      <c r="C156" s="1"/>
      <c r="D156" s="15">
        <v>1594</v>
      </c>
      <c r="E156" s="19">
        <f t="shared" ref="E156:E160" si="27">D156*C156</f>
        <v>0</v>
      </c>
      <c r="F156" s="17" t="str">
        <f t="shared" si="26"/>
        <v>ATTENZIONE: problema inserimento valore</v>
      </c>
    </row>
    <row r="157" spans="2:9" ht="33.75" thickBot="1" x14ac:dyDescent="0.3">
      <c r="B157" s="45" t="s">
        <v>256</v>
      </c>
      <c r="C157" s="1"/>
      <c r="D157" s="15">
        <v>638</v>
      </c>
      <c r="E157" s="19">
        <f t="shared" si="27"/>
        <v>0</v>
      </c>
      <c r="F157" s="17" t="str">
        <f t="shared" si="26"/>
        <v>ATTENZIONE: problema inserimento valore</v>
      </c>
    </row>
    <row r="158" spans="2:9" ht="33.75" thickBot="1" x14ac:dyDescent="0.3">
      <c r="B158" s="45" t="s">
        <v>257</v>
      </c>
      <c r="C158" s="1"/>
      <c r="D158" s="15">
        <v>158</v>
      </c>
      <c r="E158" s="19">
        <f t="shared" si="27"/>
        <v>0</v>
      </c>
      <c r="F158" s="17" t="str">
        <f t="shared" si="26"/>
        <v>ATTENZIONE: problema inserimento valore</v>
      </c>
    </row>
    <row r="159" spans="2:9" ht="33.75" thickBot="1" x14ac:dyDescent="0.3">
      <c r="B159" s="45" t="s">
        <v>258</v>
      </c>
      <c r="C159" s="1"/>
      <c r="D159" s="15">
        <v>318</v>
      </c>
      <c r="E159" s="19">
        <f t="shared" si="27"/>
        <v>0</v>
      </c>
      <c r="F159" s="17" t="str">
        <f t="shared" si="26"/>
        <v>ATTENZIONE: problema inserimento valore</v>
      </c>
    </row>
    <row r="160" spans="2:9" ht="33.75" thickBot="1" x14ac:dyDescent="0.3">
      <c r="B160" s="45" t="s">
        <v>259</v>
      </c>
      <c r="C160" s="1"/>
      <c r="D160" s="15">
        <v>238</v>
      </c>
      <c r="E160" s="19">
        <f t="shared" si="27"/>
        <v>0</v>
      </c>
      <c r="F160" s="17" t="str">
        <f t="shared" si="26"/>
        <v>ATTENZIONE: problema inserimento valore</v>
      </c>
    </row>
    <row r="161" spans="2:7" ht="50.25" thickBot="1" x14ac:dyDescent="0.3">
      <c r="B161" s="10"/>
      <c r="D161" s="21" t="s">
        <v>228</v>
      </c>
      <c r="E161" s="22">
        <f>TRUNC(SUM(E152:E160),2)</f>
        <v>0</v>
      </c>
      <c r="F161" s="33"/>
      <c r="G161" s="6"/>
    </row>
    <row r="162" spans="2:7" x14ac:dyDescent="0.25">
      <c r="B162" s="10"/>
      <c r="D162" s="23"/>
      <c r="E162" s="24"/>
      <c r="F162" s="33"/>
      <c r="G162" s="6"/>
    </row>
    <row r="163" spans="2:7" ht="17.25" thickBot="1" x14ac:dyDescent="0.3">
      <c r="B163" s="10"/>
      <c r="G163" s="6"/>
    </row>
    <row r="164" spans="2:7" ht="17.25" thickBot="1" x14ac:dyDescent="0.3">
      <c r="B164" s="26" t="s">
        <v>90</v>
      </c>
      <c r="C164" s="27" t="s">
        <v>83</v>
      </c>
      <c r="D164" s="27" t="s">
        <v>85</v>
      </c>
      <c r="E164" s="27" t="s">
        <v>11</v>
      </c>
      <c r="F164" s="71"/>
      <c r="G164" s="6"/>
    </row>
    <row r="165" spans="2:7" ht="33.75" thickBot="1" x14ac:dyDescent="0.3">
      <c r="B165" s="45" t="s">
        <v>169</v>
      </c>
      <c r="C165" s="1"/>
      <c r="D165" s="15">
        <v>1748</v>
      </c>
      <c r="E165" s="19">
        <f t="shared" ref="E165:E177" si="28">D165*C165</f>
        <v>0</v>
      </c>
      <c r="F165" s="17" t="str">
        <f t="shared" ref="F165:F177" si="29">IF(C165="","ATTENZIONE: problema inserimento valore","")</f>
        <v>ATTENZIONE: problema inserimento valore</v>
      </c>
      <c r="G165" s="44"/>
    </row>
    <row r="166" spans="2:7" ht="33.75" thickBot="1" x14ac:dyDescent="0.3">
      <c r="B166" s="45" t="s">
        <v>170</v>
      </c>
      <c r="C166" s="1"/>
      <c r="D166" s="15">
        <v>1791</v>
      </c>
      <c r="E166" s="19">
        <f t="shared" si="28"/>
        <v>0</v>
      </c>
      <c r="F166" s="17" t="str">
        <f t="shared" si="29"/>
        <v>ATTENZIONE: problema inserimento valore</v>
      </c>
      <c r="G166" s="44"/>
    </row>
    <row r="167" spans="2:7" ht="33.75" thickBot="1" x14ac:dyDescent="0.3">
      <c r="B167" s="45" t="s">
        <v>171</v>
      </c>
      <c r="C167" s="1"/>
      <c r="D167" s="15">
        <v>777</v>
      </c>
      <c r="E167" s="19">
        <f t="shared" si="28"/>
        <v>0</v>
      </c>
      <c r="F167" s="17" t="str">
        <f t="shared" si="29"/>
        <v>ATTENZIONE: problema inserimento valore</v>
      </c>
      <c r="G167" s="44"/>
    </row>
    <row r="168" spans="2:7" ht="33.75" thickBot="1" x14ac:dyDescent="0.3">
      <c r="B168" s="45" t="s">
        <v>172</v>
      </c>
      <c r="C168" s="1"/>
      <c r="D168" s="15">
        <v>1672</v>
      </c>
      <c r="E168" s="19">
        <f t="shared" si="28"/>
        <v>0</v>
      </c>
      <c r="F168" s="17" t="str">
        <f t="shared" si="29"/>
        <v>ATTENZIONE: problema inserimento valore</v>
      </c>
      <c r="G168" s="44"/>
    </row>
    <row r="169" spans="2:7" ht="33.75" thickBot="1" x14ac:dyDescent="0.3">
      <c r="B169" s="45" t="s">
        <v>173</v>
      </c>
      <c r="C169" s="1"/>
      <c r="D169" s="15">
        <v>536</v>
      </c>
      <c r="E169" s="19">
        <f t="shared" si="28"/>
        <v>0</v>
      </c>
      <c r="F169" s="17" t="str">
        <f t="shared" si="29"/>
        <v>ATTENZIONE: problema inserimento valore</v>
      </c>
      <c r="G169" s="44"/>
    </row>
    <row r="170" spans="2:7" ht="33.75" thickBot="1" x14ac:dyDescent="0.3">
      <c r="B170" s="45" t="s">
        <v>174</v>
      </c>
      <c r="C170" s="1"/>
      <c r="D170" s="15">
        <v>40</v>
      </c>
      <c r="E170" s="19">
        <f t="shared" si="28"/>
        <v>0</v>
      </c>
      <c r="F170" s="17" t="str">
        <f t="shared" si="29"/>
        <v>ATTENZIONE: problema inserimento valore</v>
      </c>
      <c r="G170" s="44"/>
    </row>
    <row r="171" spans="2:7" ht="33.75" thickBot="1" x14ac:dyDescent="0.3">
      <c r="B171" s="45" t="s">
        <v>175</v>
      </c>
      <c r="C171" s="1"/>
      <c r="D171" s="15">
        <v>40</v>
      </c>
      <c r="E171" s="19">
        <f t="shared" si="28"/>
        <v>0</v>
      </c>
      <c r="F171" s="17" t="str">
        <f t="shared" si="29"/>
        <v>ATTENZIONE: problema inserimento valore</v>
      </c>
      <c r="G171" s="44"/>
    </row>
    <row r="172" spans="2:7" ht="33.75" thickBot="1" x14ac:dyDescent="0.3">
      <c r="B172" s="14" t="s">
        <v>52</v>
      </c>
      <c r="C172" s="1"/>
      <c r="D172" s="15">
        <v>10</v>
      </c>
      <c r="E172" s="19">
        <f t="shared" si="28"/>
        <v>0</v>
      </c>
      <c r="F172" s="17" t="str">
        <f t="shared" si="29"/>
        <v>ATTENZIONE: problema inserimento valore</v>
      </c>
      <c r="G172" s="44"/>
    </row>
    <row r="173" spans="2:7" ht="33.75" thickBot="1" x14ac:dyDescent="0.3">
      <c r="B173" s="14" t="s">
        <v>53</v>
      </c>
      <c r="C173" s="1"/>
      <c r="D173" s="15">
        <v>32</v>
      </c>
      <c r="E173" s="19">
        <f t="shared" si="28"/>
        <v>0</v>
      </c>
      <c r="F173" s="17" t="str">
        <f t="shared" si="29"/>
        <v>ATTENZIONE: problema inserimento valore</v>
      </c>
      <c r="G173" s="44"/>
    </row>
    <row r="174" spans="2:7" ht="33.75" thickBot="1" x14ac:dyDescent="0.3">
      <c r="B174" s="14" t="s">
        <v>54</v>
      </c>
      <c r="C174" s="1"/>
      <c r="D174" s="15">
        <v>45</v>
      </c>
      <c r="E174" s="19">
        <f t="shared" si="28"/>
        <v>0</v>
      </c>
      <c r="F174" s="17" t="str">
        <f t="shared" si="29"/>
        <v>ATTENZIONE: problema inserimento valore</v>
      </c>
      <c r="G174" s="44"/>
    </row>
    <row r="175" spans="2:7" ht="33.75" thickBot="1" x14ac:dyDescent="0.3">
      <c r="B175" s="45" t="s">
        <v>168</v>
      </c>
      <c r="C175" s="1"/>
      <c r="D175" s="15">
        <v>13</v>
      </c>
      <c r="E175" s="19">
        <f t="shared" si="28"/>
        <v>0</v>
      </c>
      <c r="F175" s="17" t="str">
        <f t="shared" si="29"/>
        <v>ATTENZIONE: problema inserimento valore</v>
      </c>
      <c r="G175" s="44"/>
    </row>
    <row r="176" spans="2:7" ht="33.75" thickBot="1" x14ac:dyDescent="0.3">
      <c r="B176" s="14" t="s">
        <v>55</v>
      </c>
      <c r="C176" s="1"/>
      <c r="D176" s="15">
        <v>8</v>
      </c>
      <c r="E176" s="19">
        <f t="shared" si="28"/>
        <v>0</v>
      </c>
      <c r="F176" s="17" t="str">
        <f t="shared" si="29"/>
        <v>ATTENZIONE: problema inserimento valore</v>
      </c>
      <c r="G176" s="44"/>
    </row>
    <row r="177" spans="2:7" ht="33.75" thickBot="1" x14ac:dyDescent="0.3">
      <c r="B177" s="14" t="s">
        <v>56</v>
      </c>
      <c r="C177" s="1"/>
      <c r="D177" s="15">
        <v>231</v>
      </c>
      <c r="E177" s="19">
        <f t="shared" si="28"/>
        <v>0</v>
      </c>
      <c r="F177" s="17" t="str">
        <f t="shared" si="29"/>
        <v>ATTENZIONE: problema inserimento valore</v>
      </c>
      <c r="G177" s="44"/>
    </row>
    <row r="178" spans="2:7" ht="64.5" customHeight="1" thickBot="1" x14ac:dyDescent="0.3">
      <c r="B178" s="10"/>
      <c r="D178" s="21" t="s">
        <v>121</v>
      </c>
      <c r="E178" s="22">
        <f>TRUNC(SUM(E165:E177),2)</f>
        <v>0</v>
      </c>
      <c r="F178" s="71"/>
      <c r="G178" s="6"/>
    </row>
    <row r="179" spans="2:7" x14ac:dyDescent="0.25">
      <c r="B179" s="10"/>
      <c r="D179" s="23"/>
      <c r="E179" s="24"/>
      <c r="F179" s="71"/>
      <c r="G179" s="6"/>
    </row>
    <row r="180" spans="2:7" ht="17.25" thickBot="1" x14ac:dyDescent="0.3">
      <c r="B180" s="10"/>
      <c r="G180" s="6"/>
    </row>
    <row r="181" spans="2:7" ht="17.25" thickBot="1" x14ac:dyDescent="0.3">
      <c r="B181" s="72" t="s">
        <v>91</v>
      </c>
      <c r="C181" s="72" t="s">
        <v>83</v>
      </c>
      <c r="D181" s="72" t="s">
        <v>85</v>
      </c>
      <c r="E181" s="72" t="s">
        <v>11</v>
      </c>
      <c r="F181" s="73"/>
      <c r="G181" s="6"/>
    </row>
    <row r="182" spans="2:7" ht="33.75" thickBot="1" x14ac:dyDescent="0.3">
      <c r="B182" s="14" t="s">
        <v>57</v>
      </c>
      <c r="C182" s="1"/>
      <c r="D182" s="15">
        <v>40</v>
      </c>
      <c r="E182" s="19">
        <f>D182*C182</f>
        <v>0</v>
      </c>
      <c r="F182" s="17" t="str">
        <f t="shared" ref="F182:F183" si="30">IF(C182="","ATTENZIONE: problema inserimento valore","")</f>
        <v>ATTENZIONE: problema inserimento valore</v>
      </c>
      <c r="G182" s="44"/>
    </row>
    <row r="183" spans="2:7" ht="33.75" thickBot="1" x14ac:dyDescent="0.3">
      <c r="B183" s="14" t="s">
        <v>58</v>
      </c>
      <c r="C183" s="1"/>
      <c r="D183" s="15">
        <v>57</v>
      </c>
      <c r="E183" s="19">
        <f>D183*C183</f>
        <v>0</v>
      </c>
      <c r="F183" s="17" t="str">
        <f t="shared" si="30"/>
        <v>ATTENZIONE: problema inserimento valore</v>
      </c>
      <c r="G183" s="44"/>
    </row>
    <row r="184" spans="2:7" ht="50.25" thickBot="1" x14ac:dyDescent="0.3">
      <c r="B184" s="10"/>
      <c r="D184" s="74" t="s">
        <v>122</v>
      </c>
      <c r="E184" s="32">
        <f>TRUNC(SUM(E182:E183),2)</f>
        <v>0</v>
      </c>
      <c r="F184" s="73"/>
      <c r="G184" s="6"/>
    </row>
    <row r="185" spans="2:7" x14ac:dyDescent="0.25">
      <c r="B185" s="10"/>
      <c r="D185" s="75"/>
      <c r="E185" s="24"/>
      <c r="F185" s="73"/>
      <c r="G185" s="6"/>
    </row>
    <row r="186" spans="2:7" ht="17.25" thickBot="1" x14ac:dyDescent="0.3">
      <c r="B186" s="10"/>
      <c r="G186" s="6"/>
    </row>
    <row r="187" spans="2:7" ht="17.25" customHeight="1" thickBot="1" x14ac:dyDescent="0.3">
      <c r="B187" s="35" t="s">
        <v>92</v>
      </c>
      <c r="C187" s="35" t="s">
        <v>83</v>
      </c>
      <c r="D187" s="35" t="s">
        <v>85</v>
      </c>
      <c r="E187" s="35" t="s">
        <v>11</v>
      </c>
      <c r="F187" s="6"/>
      <c r="G187" s="6"/>
    </row>
    <row r="188" spans="2:7" ht="17.25" thickBot="1" x14ac:dyDescent="0.3">
      <c r="B188" s="35"/>
      <c r="C188" s="35"/>
      <c r="D188" s="35"/>
      <c r="E188" s="35"/>
      <c r="F188" s="6"/>
      <c r="G188" s="6"/>
    </row>
    <row r="189" spans="2:7" ht="33.75" thickBot="1" x14ac:dyDescent="0.3">
      <c r="B189" s="14" t="s">
        <v>59</v>
      </c>
      <c r="C189" s="1"/>
      <c r="D189" s="15">
        <v>1896</v>
      </c>
      <c r="E189" s="19">
        <f>D189*C189</f>
        <v>0</v>
      </c>
      <c r="F189" s="17" t="str">
        <f t="shared" ref="F189:F191" si="31">IF(C189="","ATTENZIONE: problema inserimento valore","")</f>
        <v>ATTENZIONE: problema inserimento valore</v>
      </c>
      <c r="G189" s="44"/>
    </row>
    <row r="190" spans="2:7" ht="17.25" thickBot="1" x14ac:dyDescent="0.3">
      <c r="B190" s="14" t="s">
        <v>60</v>
      </c>
      <c r="C190" s="1"/>
      <c r="D190" s="15">
        <v>97</v>
      </c>
      <c r="E190" s="19">
        <f t="shared" ref="E190:E191" si="32">D190*C190</f>
        <v>0</v>
      </c>
      <c r="F190" s="17" t="str">
        <f t="shared" si="31"/>
        <v>ATTENZIONE: problema inserimento valore</v>
      </c>
      <c r="G190" s="44"/>
    </row>
    <row r="191" spans="2:7" ht="17.25" thickBot="1" x14ac:dyDescent="0.3">
      <c r="B191" s="14" t="s">
        <v>61</v>
      </c>
      <c r="C191" s="1"/>
      <c r="D191" s="15">
        <v>308</v>
      </c>
      <c r="E191" s="19">
        <f t="shared" si="32"/>
        <v>0</v>
      </c>
      <c r="F191" s="17" t="str">
        <f t="shared" si="31"/>
        <v>ATTENZIONE: problema inserimento valore</v>
      </c>
      <c r="G191" s="44"/>
    </row>
    <row r="192" spans="2:7" ht="58.5" customHeight="1" thickBot="1" x14ac:dyDescent="0.3">
      <c r="B192" s="10"/>
      <c r="D192" s="21" t="s">
        <v>219</v>
      </c>
      <c r="E192" s="22">
        <f>TRUNC(SUM(E189:E191),2)</f>
        <v>0</v>
      </c>
      <c r="F192" s="6"/>
      <c r="G192" s="6"/>
    </row>
    <row r="193" spans="2:8" s="33" customFormat="1" x14ac:dyDescent="0.25">
      <c r="B193" s="46"/>
      <c r="C193" s="76"/>
      <c r="D193" s="23"/>
      <c r="E193" s="24"/>
    </row>
    <row r="194" spans="2:8" ht="17.25" thickBot="1" x14ac:dyDescent="0.3">
      <c r="B194" s="10"/>
      <c r="G194" s="6"/>
    </row>
    <row r="195" spans="2:8" ht="49.5" customHeight="1" thickBot="1" x14ac:dyDescent="0.3">
      <c r="B195" s="77" t="s">
        <v>93</v>
      </c>
      <c r="C195" s="27" t="s">
        <v>83</v>
      </c>
      <c r="D195" s="72" t="s">
        <v>85</v>
      </c>
      <c r="E195" s="72" t="s">
        <v>11</v>
      </c>
      <c r="F195" s="78"/>
      <c r="G195" s="6"/>
    </row>
    <row r="196" spans="2:8" ht="32.25" thickBot="1" x14ac:dyDescent="0.3">
      <c r="B196" s="14" t="s">
        <v>62</v>
      </c>
      <c r="C196" s="1"/>
      <c r="D196" s="15">
        <v>356</v>
      </c>
      <c r="E196" s="19">
        <f>D196*C196</f>
        <v>0</v>
      </c>
      <c r="F196" s="17" t="str">
        <f t="shared" ref="F196:F199" si="33">IF(C196="","ATTENZIONE: problema inserimento valore","")</f>
        <v>ATTENZIONE: problema inserimento valore</v>
      </c>
      <c r="G196" s="44"/>
    </row>
    <row r="197" spans="2:8" ht="32.25" thickBot="1" x14ac:dyDescent="0.3">
      <c r="B197" s="14" t="s">
        <v>63</v>
      </c>
      <c r="C197" s="1"/>
      <c r="D197" s="15">
        <v>115</v>
      </c>
      <c r="E197" s="19">
        <f t="shared" ref="E197:E199" si="34">D197*C197</f>
        <v>0</v>
      </c>
      <c r="F197" s="17" t="str">
        <f t="shared" si="33"/>
        <v>ATTENZIONE: problema inserimento valore</v>
      </c>
      <c r="G197" s="44"/>
    </row>
    <row r="198" spans="2:8" ht="32.25" thickBot="1" x14ac:dyDescent="0.3">
      <c r="B198" s="14" t="s">
        <v>64</v>
      </c>
      <c r="C198" s="1"/>
      <c r="D198" s="15">
        <v>124</v>
      </c>
      <c r="E198" s="19">
        <f t="shared" si="34"/>
        <v>0</v>
      </c>
      <c r="F198" s="17" t="str">
        <f t="shared" si="33"/>
        <v>ATTENZIONE: problema inserimento valore</v>
      </c>
      <c r="G198" s="44"/>
    </row>
    <row r="199" spans="2:8" ht="32.25" thickBot="1" x14ac:dyDescent="0.3">
      <c r="B199" s="14" t="s">
        <v>238</v>
      </c>
      <c r="C199" s="1"/>
      <c r="D199" s="15">
        <v>97</v>
      </c>
      <c r="E199" s="19">
        <f t="shared" si="34"/>
        <v>0</v>
      </c>
      <c r="F199" s="17" t="str">
        <f t="shared" si="33"/>
        <v>ATTENZIONE: problema inserimento valore</v>
      </c>
      <c r="G199" s="44"/>
    </row>
    <row r="200" spans="2:8" ht="54.75" customHeight="1" thickBot="1" x14ac:dyDescent="0.3">
      <c r="B200" s="10"/>
      <c r="D200" s="79" t="s">
        <v>123</v>
      </c>
      <c r="E200" s="22">
        <f>TRUNC(SUM(E196:E199),2)</f>
        <v>0</v>
      </c>
      <c r="F200" s="6"/>
      <c r="G200" s="6"/>
    </row>
    <row r="201" spans="2:8" x14ac:dyDescent="0.25">
      <c r="B201" s="10"/>
      <c r="D201" s="73"/>
      <c r="E201" s="24"/>
      <c r="F201" s="6"/>
      <c r="G201" s="6"/>
    </row>
    <row r="202" spans="2:8" ht="17.25" thickBot="1" x14ac:dyDescent="0.3">
      <c r="B202" s="10"/>
      <c r="H202" s="80"/>
    </row>
    <row r="203" spans="2:8" ht="52.5" customHeight="1" thickBot="1" x14ac:dyDescent="0.3">
      <c r="B203" s="77" t="s">
        <v>135</v>
      </c>
      <c r="C203" s="27" t="s">
        <v>138</v>
      </c>
      <c r="D203" s="72" t="s">
        <v>85</v>
      </c>
      <c r="E203" s="72" t="s">
        <v>137</v>
      </c>
      <c r="F203" s="6"/>
      <c r="G203" s="6"/>
    </row>
    <row r="204" spans="2:8" ht="33.75" thickBot="1" x14ac:dyDescent="0.3">
      <c r="B204" s="14" t="s">
        <v>65</v>
      </c>
      <c r="C204" s="3"/>
      <c r="D204" s="15">
        <v>10000000</v>
      </c>
      <c r="E204" s="19">
        <f>(100-C204)/100*D204*AND(C204&lt;&gt;0)</f>
        <v>0</v>
      </c>
      <c r="F204" s="17" t="str">
        <f t="shared" ref="F204" si="35">IF(C204="","ATTENZIONE: problema inserimento valore","")</f>
        <v>ATTENZIONE: problema inserimento valore</v>
      </c>
      <c r="G204" s="33"/>
    </row>
    <row r="205" spans="2:8" ht="115.5" customHeight="1" thickBot="1" x14ac:dyDescent="0.3">
      <c r="B205" s="10"/>
      <c r="D205" s="79" t="s">
        <v>136</v>
      </c>
      <c r="E205" s="22">
        <f>TRUNC(E204,2)</f>
        <v>0</v>
      </c>
      <c r="F205" s="6"/>
      <c r="G205" s="6"/>
    </row>
    <row r="206" spans="2:8" x14ac:dyDescent="0.25">
      <c r="B206" s="10"/>
      <c r="D206" s="73"/>
      <c r="E206" s="24"/>
      <c r="F206" s="6"/>
      <c r="G206" s="6"/>
    </row>
    <row r="207" spans="2:8" ht="17.25" thickBot="1" x14ac:dyDescent="0.3">
      <c r="B207" s="10"/>
    </row>
    <row r="208" spans="2:8" ht="66.75" thickBot="1" x14ac:dyDescent="0.3">
      <c r="B208" s="26" t="s">
        <v>95</v>
      </c>
      <c r="C208" s="81" t="s">
        <v>12</v>
      </c>
      <c r="D208" s="72" t="s">
        <v>85</v>
      </c>
      <c r="E208" s="72" t="s">
        <v>137</v>
      </c>
      <c r="F208" s="6"/>
      <c r="G208" s="6"/>
    </row>
    <row r="209" spans="1:20" ht="33.75" thickBot="1" x14ac:dyDescent="0.3">
      <c r="B209" s="45" t="s">
        <v>66</v>
      </c>
      <c r="C209" s="5"/>
      <c r="D209" s="15">
        <v>19270318</v>
      </c>
      <c r="E209" s="19">
        <f>D209*C209/100</f>
        <v>0</v>
      </c>
      <c r="F209" s="17" t="str">
        <f t="shared" ref="F209:F211" si="36">IF(C209="","ATTENZIONE: problema inserimento valore","")</f>
        <v>ATTENZIONE: problema inserimento valore</v>
      </c>
      <c r="G209" s="82"/>
    </row>
    <row r="210" spans="1:20" ht="33.75" thickBot="1" x14ac:dyDescent="0.3">
      <c r="B210" s="68" t="s">
        <v>67</v>
      </c>
      <c r="C210" s="5"/>
      <c r="D210" s="15">
        <v>4733190</v>
      </c>
      <c r="E210" s="19">
        <f>D210*C210/100</f>
        <v>0</v>
      </c>
      <c r="F210" s="17" t="str">
        <f t="shared" si="36"/>
        <v>ATTENZIONE: problema inserimento valore</v>
      </c>
      <c r="G210" s="82"/>
    </row>
    <row r="211" spans="1:20" ht="33.75" thickBot="1" x14ac:dyDescent="0.3">
      <c r="B211" s="68" t="s">
        <v>68</v>
      </c>
      <c r="C211" s="5"/>
      <c r="D211" s="15">
        <v>10582194</v>
      </c>
      <c r="E211" s="19">
        <f>D211*C211/100</f>
        <v>0</v>
      </c>
      <c r="F211" s="17" t="str">
        <f t="shared" si="36"/>
        <v>ATTENZIONE: problema inserimento valore</v>
      </c>
      <c r="G211" s="82"/>
    </row>
    <row r="212" spans="1:20" ht="89.25" customHeight="1" thickBot="1" x14ac:dyDescent="0.3">
      <c r="B212" s="10"/>
      <c r="D212" s="21" t="s">
        <v>124</v>
      </c>
      <c r="E212" s="22">
        <f>TRUNC(SUM(E209:E211),2)</f>
        <v>0</v>
      </c>
      <c r="F212" s="6"/>
      <c r="G212" s="6"/>
    </row>
    <row r="213" spans="1:20" x14ac:dyDescent="0.25">
      <c r="B213" s="10"/>
      <c r="D213" s="23"/>
      <c r="E213" s="24"/>
      <c r="F213" s="6"/>
      <c r="G213" s="6"/>
    </row>
    <row r="214" spans="1:20" ht="17.25" thickBot="1" x14ac:dyDescent="0.3">
      <c r="B214" s="10"/>
      <c r="E214" s="59"/>
      <c r="F214" s="6"/>
      <c r="G214" s="24"/>
    </row>
    <row r="215" spans="1:20" ht="50.25" thickBot="1" x14ac:dyDescent="0.3">
      <c r="B215" s="26" t="s">
        <v>232</v>
      </c>
      <c r="C215" s="81" t="s">
        <v>94</v>
      </c>
      <c r="D215" s="72" t="s">
        <v>85</v>
      </c>
      <c r="E215" s="72" t="s">
        <v>137</v>
      </c>
      <c r="F215" s="38"/>
      <c r="G215" s="38"/>
      <c r="H215" s="38"/>
    </row>
    <row r="216" spans="1:20" ht="33.75" thickBot="1" x14ac:dyDescent="0.3">
      <c r="B216" s="68" t="s">
        <v>234</v>
      </c>
      <c r="C216" s="3"/>
      <c r="D216" s="15">
        <v>13157141</v>
      </c>
      <c r="E216" s="19">
        <f>D216*C216/100</f>
        <v>0</v>
      </c>
      <c r="F216" s="17" t="str">
        <f>IF(C216="","ATTENZIONE: problema inserimento valore","")</f>
        <v>ATTENZIONE: problema inserimento valore</v>
      </c>
      <c r="G216" s="62"/>
      <c r="T216" s="8"/>
    </row>
    <row r="217" spans="1:20" s="33" customFormat="1" ht="33.75" thickBot="1" x14ac:dyDescent="0.3">
      <c r="A217" s="6"/>
      <c r="B217" s="68" t="s">
        <v>235</v>
      </c>
      <c r="C217" s="3"/>
      <c r="D217" s="15">
        <v>13157141</v>
      </c>
      <c r="E217" s="19">
        <f t="shared" ref="E217:E218" si="37">D217*C217/100</f>
        <v>0</v>
      </c>
      <c r="F217" s="17" t="str">
        <f>IF(C217="","ATTENZIONE: problema inserimento valore","")</f>
        <v>ATTENZIONE: problema inserimento valore</v>
      </c>
      <c r="G217" s="62"/>
      <c r="H217" s="24"/>
      <c r="T217" s="76"/>
    </row>
    <row r="218" spans="1:20" s="33" customFormat="1" ht="33.75" thickBot="1" x14ac:dyDescent="0.3">
      <c r="A218" s="6"/>
      <c r="B218" s="68" t="s">
        <v>236</v>
      </c>
      <c r="C218" s="3"/>
      <c r="D218" s="15">
        <v>43857137</v>
      </c>
      <c r="E218" s="19">
        <f t="shared" si="37"/>
        <v>0</v>
      </c>
      <c r="F218" s="17" t="str">
        <f>IF(C218="","ATTENZIONE: problema inserimento valore","")</f>
        <v>ATTENZIONE: problema inserimento valore</v>
      </c>
      <c r="G218" s="62"/>
      <c r="H218" s="24"/>
      <c r="T218" s="76"/>
    </row>
    <row r="219" spans="1:20" s="33" customFormat="1" ht="83.25" customHeight="1" thickBot="1" x14ac:dyDescent="0.3">
      <c r="C219" s="76"/>
      <c r="D219" s="21" t="s">
        <v>233</v>
      </c>
      <c r="E219" s="22">
        <f>TRUNC(SUM(E216:E218),2)</f>
        <v>0</v>
      </c>
      <c r="H219" s="24"/>
      <c r="T219" s="76"/>
    </row>
    <row r="220" spans="1:20" s="33" customFormat="1" x14ac:dyDescent="0.25">
      <c r="C220" s="76"/>
      <c r="D220" s="23"/>
      <c r="E220" s="24"/>
      <c r="H220" s="24"/>
      <c r="T220" s="76"/>
    </row>
    <row r="221" spans="1:20" ht="17.25" thickBot="1" x14ac:dyDescent="0.3">
      <c r="B221" s="10"/>
      <c r="F221" s="75"/>
      <c r="G221" s="75"/>
      <c r="H221" s="75"/>
      <c r="I221" s="75"/>
      <c r="J221" s="75"/>
      <c r="K221" s="75"/>
    </row>
    <row r="222" spans="1:20" ht="33.75" customHeight="1" thickBot="1" x14ac:dyDescent="0.3">
      <c r="B222" s="83" t="s">
        <v>220</v>
      </c>
      <c r="C222" s="36" t="s">
        <v>83</v>
      </c>
      <c r="D222" s="35" t="s">
        <v>85</v>
      </c>
      <c r="E222" s="35" t="s">
        <v>11</v>
      </c>
      <c r="F222" s="6"/>
      <c r="G222" s="6"/>
    </row>
    <row r="223" spans="1:20" ht="17.25" thickBot="1" x14ac:dyDescent="0.3">
      <c r="B223" s="83"/>
      <c r="C223" s="36"/>
      <c r="D223" s="35"/>
      <c r="E223" s="35"/>
      <c r="F223" s="6"/>
      <c r="G223" s="6"/>
    </row>
    <row r="224" spans="1:20" ht="17.25" thickBot="1" x14ac:dyDescent="0.3">
      <c r="B224" s="45" t="s">
        <v>69</v>
      </c>
      <c r="C224" s="1"/>
      <c r="D224" s="15">
        <v>1561</v>
      </c>
      <c r="E224" s="19">
        <f t="shared" ref="E224" si="38">C224*D224</f>
        <v>0</v>
      </c>
      <c r="F224" s="17" t="str">
        <f t="shared" ref="F224" si="39">IF(C224="","ATTENZIONE: problema inserimento valore","")</f>
        <v>ATTENZIONE: problema inserimento valore</v>
      </c>
      <c r="G224" s="6"/>
    </row>
    <row r="225" spans="2:17" ht="50.25" thickBot="1" x14ac:dyDescent="0.3">
      <c r="B225" s="10"/>
      <c r="D225" s="21" t="s">
        <v>221</v>
      </c>
      <c r="E225" s="22">
        <f>TRUNC(E224,2)</f>
        <v>0</v>
      </c>
      <c r="F225" s="6"/>
      <c r="G225" s="33"/>
    </row>
    <row r="226" spans="2:17" x14ac:dyDescent="0.25">
      <c r="B226" s="10"/>
      <c r="G226" s="6"/>
    </row>
    <row r="227" spans="2:17" ht="17.25" thickBot="1" x14ac:dyDescent="0.3">
      <c r="B227" s="10"/>
      <c r="E227" s="60"/>
      <c r="F227" s="75"/>
      <c r="G227" s="75"/>
      <c r="H227" s="75"/>
      <c r="I227" s="75"/>
      <c r="J227" s="75"/>
      <c r="K227" s="75"/>
    </row>
    <row r="228" spans="2:17" ht="33.75" customHeight="1" thickBot="1" x14ac:dyDescent="0.3">
      <c r="B228" s="83" t="s">
        <v>222</v>
      </c>
      <c r="C228" s="36" t="s">
        <v>83</v>
      </c>
      <c r="D228" s="36" t="s">
        <v>85</v>
      </c>
      <c r="E228" s="35" t="s">
        <v>11</v>
      </c>
      <c r="F228" s="38"/>
      <c r="G228" s="38"/>
      <c r="H228" s="38"/>
    </row>
    <row r="229" spans="2:17" ht="17.25" thickBot="1" x14ac:dyDescent="0.3">
      <c r="B229" s="83"/>
      <c r="C229" s="36"/>
      <c r="D229" s="36"/>
      <c r="E229" s="35"/>
      <c r="F229" s="38"/>
      <c r="G229" s="38"/>
      <c r="H229" s="38"/>
    </row>
    <row r="230" spans="2:17" ht="17.25" thickBot="1" x14ac:dyDescent="0.3">
      <c r="B230" s="83"/>
      <c r="C230" s="36"/>
      <c r="D230" s="36"/>
      <c r="E230" s="35"/>
      <c r="F230" s="38"/>
      <c r="G230" s="38"/>
      <c r="H230" s="38"/>
    </row>
    <row r="231" spans="2:17" ht="17.25" thickBot="1" x14ac:dyDescent="0.3">
      <c r="B231" s="45" t="s">
        <v>260</v>
      </c>
      <c r="C231" s="4"/>
      <c r="D231" s="15">
        <v>10620</v>
      </c>
      <c r="E231" s="16">
        <f t="shared" ref="E231" si="40">C231*D231</f>
        <v>0</v>
      </c>
      <c r="F231" s="17" t="str">
        <f t="shared" ref="F231" si="41">IF(C231="","ATTENZIONE: problema inserimento valore","")</f>
        <v>ATTENZIONE: problema inserimento valore</v>
      </c>
      <c r="G231" s="6"/>
      <c r="H231" s="24"/>
    </row>
    <row r="232" spans="2:17" ht="50.25" thickBot="1" x14ac:dyDescent="0.3">
      <c r="B232" s="54"/>
      <c r="C232" s="55"/>
      <c r="D232" s="21" t="s">
        <v>223</v>
      </c>
      <c r="E232" s="22">
        <f>TRUNC(E231,2)</f>
        <v>0</v>
      </c>
      <c r="F232" s="6"/>
      <c r="G232" s="6"/>
      <c r="H232" s="24"/>
    </row>
    <row r="233" spans="2:17" x14ac:dyDescent="0.25">
      <c r="B233" s="54"/>
      <c r="C233" s="55"/>
      <c r="D233" s="23"/>
      <c r="E233" s="24"/>
      <c r="F233" s="6"/>
      <c r="G233" s="6"/>
      <c r="H233" s="24"/>
    </row>
    <row r="234" spans="2:17" ht="17.25" thickBot="1" x14ac:dyDescent="0.3">
      <c r="B234" s="10"/>
      <c r="F234" s="60"/>
      <c r="G234" s="60"/>
      <c r="H234" s="75"/>
      <c r="I234" s="75"/>
      <c r="J234" s="75"/>
      <c r="K234" s="75"/>
      <c r="L234" s="75"/>
      <c r="M234" s="75"/>
      <c r="N234" s="75"/>
      <c r="O234" s="75"/>
      <c r="P234" s="75"/>
      <c r="Q234" s="75"/>
    </row>
    <row r="235" spans="2:17" ht="66.75" customHeight="1" thickBot="1" x14ac:dyDescent="0.3">
      <c r="B235" s="83" t="s">
        <v>224</v>
      </c>
      <c r="C235" s="36" t="s">
        <v>83</v>
      </c>
      <c r="D235" s="36" t="s">
        <v>85</v>
      </c>
      <c r="E235" s="36" t="s">
        <v>11</v>
      </c>
      <c r="F235" s="38"/>
      <c r="G235" s="38"/>
      <c r="H235" s="38"/>
      <c r="I235" s="38"/>
      <c r="J235" s="38"/>
      <c r="K235" s="38"/>
      <c r="L235" s="38"/>
      <c r="M235" s="38"/>
      <c r="N235" s="38"/>
    </row>
    <row r="236" spans="2:17" ht="17.25" thickBot="1" x14ac:dyDescent="0.3">
      <c r="B236" s="83"/>
      <c r="C236" s="36"/>
      <c r="D236" s="36"/>
      <c r="E236" s="36"/>
      <c r="F236" s="38"/>
      <c r="G236" s="38"/>
      <c r="H236" s="38"/>
      <c r="I236" s="38"/>
      <c r="J236" s="38"/>
      <c r="K236" s="38"/>
      <c r="L236" s="38"/>
      <c r="M236" s="38"/>
      <c r="N236" s="38"/>
    </row>
    <row r="237" spans="2:17" ht="17.25" thickBot="1" x14ac:dyDescent="0.3">
      <c r="B237" s="45" t="s">
        <v>70</v>
      </c>
      <c r="C237" s="1"/>
      <c r="D237" s="15">
        <v>319</v>
      </c>
      <c r="E237" s="16">
        <f>C237*D237</f>
        <v>0</v>
      </c>
      <c r="F237" s="17" t="str">
        <f>IF(C237="","ATTENZIONE: problema inserimento valore","")</f>
        <v>ATTENZIONE: problema inserimento valore</v>
      </c>
      <c r="G237" s="65"/>
      <c r="H237" s="24"/>
      <c r="I237" s="33"/>
      <c r="J237" s="24"/>
      <c r="K237" s="33"/>
      <c r="L237" s="24"/>
      <c r="M237" s="33"/>
      <c r="N237" s="24"/>
    </row>
    <row r="238" spans="2:17" ht="17.25" thickBot="1" x14ac:dyDescent="0.3">
      <c r="B238" s="45" t="s">
        <v>71</v>
      </c>
      <c r="C238" s="1"/>
      <c r="D238" s="15">
        <v>128</v>
      </c>
      <c r="E238" s="16">
        <f>C238*D238</f>
        <v>0</v>
      </c>
      <c r="F238" s="17" t="str">
        <f>IF(C238="","ATTENZIONE: problema inserimento valore","")</f>
        <v>ATTENZIONE: problema inserimento valore</v>
      </c>
      <c r="G238" s="65"/>
      <c r="H238" s="24"/>
      <c r="I238" s="33"/>
      <c r="J238" s="24"/>
      <c r="K238" s="33"/>
      <c r="L238" s="24"/>
      <c r="M238" s="33"/>
      <c r="N238" s="24"/>
    </row>
    <row r="239" spans="2:17" ht="17.25" thickBot="1" x14ac:dyDescent="0.3">
      <c r="B239" s="45" t="s">
        <v>72</v>
      </c>
      <c r="C239" s="1"/>
      <c r="D239" s="15">
        <v>32</v>
      </c>
      <c r="E239" s="16">
        <f>C239*D239</f>
        <v>0</v>
      </c>
      <c r="F239" s="17" t="str">
        <f>IF(C239="","ATTENZIONE: problema inserimento valore","")</f>
        <v>ATTENZIONE: problema inserimento valore</v>
      </c>
      <c r="G239" s="65"/>
      <c r="H239" s="24"/>
      <c r="I239" s="33"/>
      <c r="J239" s="24"/>
      <c r="K239" s="33"/>
      <c r="L239" s="24"/>
      <c r="M239" s="33"/>
      <c r="N239" s="24"/>
    </row>
    <row r="240" spans="2:17" ht="33.75" thickBot="1" x14ac:dyDescent="0.3">
      <c r="B240" s="45" t="s">
        <v>73</v>
      </c>
      <c r="C240" s="1"/>
      <c r="D240" s="15">
        <v>64</v>
      </c>
      <c r="E240" s="16">
        <f>C240*D240</f>
        <v>0</v>
      </c>
      <c r="F240" s="17" t="str">
        <f>IF(C240="","ATTENZIONE: problema inserimento valore","")</f>
        <v>ATTENZIONE: problema inserimento valore</v>
      </c>
      <c r="G240" s="65"/>
      <c r="H240" s="24"/>
      <c r="I240" s="33"/>
      <c r="J240" s="24"/>
      <c r="K240" s="33"/>
      <c r="L240" s="24"/>
      <c r="M240" s="33"/>
      <c r="N240" s="24"/>
    </row>
    <row r="241" spans="2:15" ht="33.75" thickBot="1" x14ac:dyDescent="0.3">
      <c r="B241" s="45" t="s">
        <v>74</v>
      </c>
      <c r="C241" s="1"/>
      <c r="D241" s="15">
        <v>26</v>
      </c>
      <c r="E241" s="16">
        <f>C241*D241</f>
        <v>0</v>
      </c>
      <c r="F241" s="17" t="str">
        <f>IF(C241="","ATTENZIONE: problema inserimento valore","")</f>
        <v>ATTENZIONE: problema inserimento valore</v>
      </c>
      <c r="G241" s="65"/>
      <c r="H241" s="24"/>
      <c r="I241" s="33"/>
      <c r="J241" s="24"/>
      <c r="K241" s="33"/>
      <c r="L241" s="24"/>
      <c r="M241" s="33"/>
      <c r="N241" s="24"/>
    </row>
    <row r="242" spans="2:15" ht="50.25" thickBot="1" x14ac:dyDescent="0.3">
      <c r="B242" s="54"/>
      <c r="C242" s="55"/>
      <c r="D242" s="21" t="s">
        <v>225</v>
      </c>
      <c r="E242" s="22">
        <f>TRUNC(SUM(E237:E241),2)</f>
        <v>0</v>
      </c>
      <c r="F242" s="24"/>
      <c r="G242" s="33"/>
      <c r="H242" s="24"/>
      <c r="I242" s="33"/>
      <c r="J242" s="24"/>
      <c r="K242" s="33"/>
      <c r="L242" s="24"/>
      <c r="M242" s="33"/>
      <c r="N242" s="24"/>
    </row>
    <row r="243" spans="2:15" x14ac:dyDescent="0.25">
      <c r="B243" s="54"/>
      <c r="C243" s="55"/>
      <c r="D243" s="23"/>
      <c r="E243" s="24"/>
      <c r="F243" s="24"/>
      <c r="G243" s="33"/>
      <c r="H243" s="24"/>
      <c r="I243" s="33"/>
      <c r="J243" s="24"/>
      <c r="K243" s="33"/>
      <c r="L243" s="24"/>
      <c r="M243" s="33"/>
      <c r="N243" s="24"/>
    </row>
    <row r="244" spans="2:15" ht="17.25" thickBot="1" x14ac:dyDescent="0.3">
      <c r="O244" s="84"/>
    </row>
    <row r="245" spans="2:15" ht="49.5" customHeight="1" thickBot="1" x14ac:dyDescent="0.3">
      <c r="B245" s="83" t="s">
        <v>226</v>
      </c>
      <c r="C245" s="36" t="s">
        <v>83</v>
      </c>
      <c r="D245" s="36" t="s">
        <v>85</v>
      </c>
      <c r="E245" s="36" t="s">
        <v>11</v>
      </c>
      <c r="F245" s="6"/>
      <c r="G245" s="6"/>
      <c r="J245" s="84"/>
    </row>
    <row r="246" spans="2:15" ht="17.25" thickBot="1" x14ac:dyDescent="0.3">
      <c r="B246" s="83"/>
      <c r="C246" s="36"/>
      <c r="D246" s="36"/>
      <c r="E246" s="36"/>
      <c r="F246" s="6"/>
      <c r="G246" s="6"/>
    </row>
    <row r="247" spans="2:15" ht="17.25" thickBot="1" x14ac:dyDescent="0.3">
      <c r="B247" s="85" t="s">
        <v>3</v>
      </c>
      <c r="C247" s="86"/>
      <c r="D247" s="86"/>
      <c r="E247" s="86"/>
      <c r="F247" s="6"/>
      <c r="G247" s="6"/>
    </row>
    <row r="248" spans="2:15" ht="33.75" thickBot="1" x14ac:dyDescent="0.3">
      <c r="B248" s="45" t="s">
        <v>184</v>
      </c>
      <c r="C248" s="1"/>
      <c r="D248" s="15">
        <v>5137</v>
      </c>
      <c r="E248" s="19">
        <f>D248*C248</f>
        <v>0</v>
      </c>
      <c r="F248" s="17" t="str">
        <f t="shared" ref="F248" si="42">IF(C248="","ATTENZIONE: problema inserimento valore","")</f>
        <v>ATTENZIONE: problema inserimento valore</v>
      </c>
      <c r="G248" s="44"/>
    </row>
    <row r="249" spans="2:15" ht="17.25" thickBot="1" x14ac:dyDescent="0.3">
      <c r="B249" s="85" t="s">
        <v>4</v>
      </c>
      <c r="C249" s="105"/>
      <c r="D249" s="87"/>
      <c r="E249" s="86"/>
      <c r="F249" s="6"/>
      <c r="G249" s="44"/>
    </row>
    <row r="250" spans="2:15" ht="33.75" thickBot="1" x14ac:dyDescent="0.3">
      <c r="B250" s="45" t="s">
        <v>185</v>
      </c>
      <c r="C250" s="1"/>
      <c r="D250" s="15">
        <v>5594</v>
      </c>
      <c r="E250" s="19">
        <f t="shared" ref="E250" si="43">D250*C250</f>
        <v>0</v>
      </c>
      <c r="F250" s="17" t="str">
        <f t="shared" ref="F250" si="44">IF(C250="","ATTENZIONE: problema inserimento valore","")</f>
        <v>ATTENZIONE: problema inserimento valore</v>
      </c>
      <c r="G250" s="44"/>
    </row>
    <row r="251" spans="2:15" ht="17.25" thickBot="1" x14ac:dyDescent="0.3">
      <c r="B251" s="85" t="s">
        <v>5</v>
      </c>
      <c r="C251" s="105"/>
      <c r="D251" s="87"/>
      <c r="E251" s="86"/>
      <c r="F251" s="6"/>
      <c r="G251" s="44"/>
    </row>
    <row r="252" spans="2:15" ht="33.75" thickBot="1" x14ac:dyDescent="0.3">
      <c r="B252" s="45" t="s">
        <v>96</v>
      </c>
      <c r="C252" s="1"/>
      <c r="D252" s="15">
        <v>4287</v>
      </c>
      <c r="E252" s="19">
        <f t="shared" ref="E252:E253" si="45">D252*C252</f>
        <v>0</v>
      </c>
      <c r="F252" s="17" t="str">
        <f t="shared" ref="F252:F253" si="46">IF(C252="","ATTENZIONE: problema inserimento valore","")</f>
        <v>ATTENZIONE: problema inserimento valore</v>
      </c>
      <c r="G252" s="44"/>
    </row>
    <row r="253" spans="2:15" ht="50.25" thickBot="1" x14ac:dyDescent="0.3">
      <c r="B253" s="45" t="s">
        <v>97</v>
      </c>
      <c r="C253" s="1"/>
      <c r="D253" s="15">
        <v>722</v>
      </c>
      <c r="E253" s="19">
        <f t="shared" si="45"/>
        <v>0</v>
      </c>
      <c r="F253" s="17" t="str">
        <f t="shared" si="46"/>
        <v>ATTENZIONE: problema inserimento valore</v>
      </c>
      <c r="G253" s="44"/>
    </row>
    <row r="254" spans="2:15" ht="17.25" thickBot="1" x14ac:dyDescent="0.3">
      <c r="B254" s="85" t="s">
        <v>6</v>
      </c>
      <c r="C254" s="105"/>
      <c r="D254" s="87"/>
      <c r="E254" s="86"/>
      <c r="F254" s="6"/>
      <c r="G254" s="44"/>
    </row>
    <row r="255" spans="2:15" ht="33.75" thickBot="1" x14ac:dyDescent="0.3">
      <c r="B255" s="45" t="s">
        <v>98</v>
      </c>
      <c r="C255" s="1"/>
      <c r="D255" s="15">
        <v>4794</v>
      </c>
      <c r="E255" s="19">
        <f t="shared" ref="E255:E256" si="47">D255*C255</f>
        <v>0</v>
      </c>
      <c r="F255" s="17" t="str">
        <f t="shared" ref="F255:F256" si="48">IF(C255="","ATTENZIONE: problema inserimento valore","")</f>
        <v>ATTENZIONE: problema inserimento valore</v>
      </c>
      <c r="G255" s="44"/>
    </row>
    <row r="256" spans="2:15" ht="50.25" thickBot="1" x14ac:dyDescent="0.3">
      <c r="B256" s="45" t="s">
        <v>99</v>
      </c>
      <c r="C256" s="1"/>
      <c r="D256" s="15">
        <v>698</v>
      </c>
      <c r="E256" s="19">
        <f t="shared" si="47"/>
        <v>0</v>
      </c>
      <c r="F256" s="17" t="str">
        <f t="shared" si="48"/>
        <v>ATTENZIONE: problema inserimento valore</v>
      </c>
      <c r="G256" s="44"/>
    </row>
    <row r="257" spans="2:7" ht="17.25" thickBot="1" x14ac:dyDescent="0.3">
      <c r="B257" s="85" t="s">
        <v>7</v>
      </c>
      <c r="C257" s="105"/>
      <c r="D257" s="87"/>
      <c r="E257" s="86"/>
      <c r="F257" s="6"/>
      <c r="G257" s="44"/>
    </row>
    <row r="258" spans="2:7" ht="33.75" thickBot="1" x14ac:dyDescent="0.3">
      <c r="B258" s="45" t="s">
        <v>186</v>
      </c>
      <c r="C258" s="1"/>
      <c r="D258" s="15">
        <v>3190</v>
      </c>
      <c r="E258" s="19">
        <f t="shared" ref="E258:E259" si="49">D258*C258</f>
        <v>0</v>
      </c>
      <c r="F258" s="17" t="str">
        <f t="shared" ref="F258:F259" si="50">IF(C258="","ATTENZIONE: problema inserimento valore","")</f>
        <v>ATTENZIONE: problema inserimento valore</v>
      </c>
      <c r="G258" s="44"/>
    </row>
    <row r="259" spans="2:7" ht="50.25" thickBot="1" x14ac:dyDescent="0.3">
      <c r="B259" s="45" t="s">
        <v>100</v>
      </c>
      <c r="C259" s="1"/>
      <c r="D259" s="15">
        <v>1595</v>
      </c>
      <c r="E259" s="19">
        <f t="shared" si="49"/>
        <v>0</v>
      </c>
      <c r="F259" s="17" t="str">
        <f t="shared" si="50"/>
        <v>ATTENZIONE: problema inserimento valore</v>
      </c>
      <c r="G259" s="44"/>
    </row>
    <row r="260" spans="2:7" ht="17.25" thickBot="1" x14ac:dyDescent="0.3">
      <c r="B260" s="85" t="s">
        <v>8</v>
      </c>
      <c r="C260" s="105"/>
      <c r="D260" s="87"/>
      <c r="E260" s="86"/>
      <c r="F260" s="6"/>
      <c r="G260" s="44"/>
    </row>
    <row r="261" spans="2:7" ht="33.75" thickBot="1" x14ac:dyDescent="0.3">
      <c r="B261" s="45" t="s">
        <v>101</v>
      </c>
      <c r="C261" s="1"/>
      <c r="D261" s="15">
        <v>1196</v>
      </c>
      <c r="E261" s="19">
        <f t="shared" ref="E261:E268" si="51">D261*C261</f>
        <v>0</v>
      </c>
      <c r="F261" s="17" t="str">
        <f t="shared" ref="F261:F268" si="52">IF(C261="","ATTENZIONE: problema inserimento valore","")</f>
        <v>ATTENZIONE: problema inserimento valore</v>
      </c>
      <c r="G261" s="44"/>
    </row>
    <row r="262" spans="2:7" ht="50.25" thickBot="1" x14ac:dyDescent="0.3">
      <c r="B262" s="45" t="s">
        <v>102</v>
      </c>
      <c r="C262" s="1"/>
      <c r="D262" s="15">
        <v>976</v>
      </c>
      <c r="E262" s="19">
        <f t="shared" si="51"/>
        <v>0</v>
      </c>
      <c r="F262" s="17" t="str">
        <f t="shared" si="52"/>
        <v>ATTENZIONE: problema inserimento valore</v>
      </c>
      <c r="G262" s="44"/>
    </row>
    <row r="263" spans="2:7" ht="17.25" thickBot="1" x14ac:dyDescent="0.3">
      <c r="B263" s="85" t="s">
        <v>187</v>
      </c>
      <c r="C263" s="106"/>
      <c r="D263" s="89"/>
      <c r="E263" s="88"/>
      <c r="F263" s="6"/>
      <c r="G263" s="44"/>
    </row>
    <row r="264" spans="2:7" ht="33.75" thickBot="1" x14ac:dyDescent="0.3">
      <c r="B264" s="14" t="s">
        <v>188</v>
      </c>
      <c r="C264" s="2"/>
      <c r="D264" s="15">
        <v>957</v>
      </c>
      <c r="E264" s="19">
        <f t="shared" si="51"/>
        <v>0</v>
      </c>
      <c r="F264" s="17" t="str">
        <f t="shared" si="52"/>
        <v>ATTENZIONE: problema inserimento valore</v>
      </c>
      <c r="G264" s="44"/>
    </row>
    <row r="265" spans="2:7" ht="33.75" thickBot="1" x14ac:dyDescent="0.3">
      <c r="B265" s="14" t="s">
        <v>189</v>
      </c>
      <c r="C265" s="1"/>
      <c r="D265" s="15">
        <v>3000</v>
      </c>
      <c r="E265" s="19">
        <f t="shared" si="51"/>
        <v>0</v>
      </c>
      <c r="F265" s="17" t="str">
        <f t="shared" si="52"/>
        <v>ATTENZIONE: problema inserimento valore</v>
      </c>
      <c r="G265" s="44"/>
    </row>
    <row r="266" spans="2:7" ht="33.75" thickBot="1" x14ac:dyDescent="0.3">
      <c r="B266" s="14" t="s">
        <v>190</v>
      </c>
      <c r="C266" s="1"/>
      <c r="D266" s="15">
        <v>13329</v>
      </c>
      <c r="E266" s="19">
        <f t="shared" si="51"/>
        <v>0</v>
      </c>
      <c r="F266" s="17" t="str">
        <f t="shared" si="52"/>
        <v>ATTENZIONE: problema inserimento valore</v>
      </c>
      <c r="G266" s="44"/>
    </row>
    <row r="267" spans="2:7" ht="33.75" thickBot="1" x14ac:dyDescent="0.3">
      <c r="B267" s="14" t="s">
        <v>191</v>
      </c>
      <c r="C267" s="1"/>
      <c r="D267" s="15">
        <v>2713</v>
      </c>
      <c r="E267" s="19">
        <f t="shared" si="51"/>
        <v>0</v>
      </c>
      <c r="F267" s="17" t="str">
        <f t="shared" si="52"/>
        <v>ATTENZIONE: problema inserimento valore</v>
      </c>
      <c r="G267" s="44"/>
    </row>
    <row r="268" spans="2:7" ht="33.75" thickBot="1" x14ac:dyDescent="0.3">
      <c r="B268" s="14" t="s">
        <v>192</v>
      </c>
      <c r="C268" s="1"/>
      <c r="D268" s="15">
        <v>1100</v>
      </c>
      <c r="E268" s="19">
        <f t="shared" si="51"/>
        <v>0</v>
      </c>
      <c r="F268" s="17" t="str">
        <f t="shared" si="52"/>
        <v>ATTENZIONE: problema inserimento valore</v>
      </c>
      <c r="G268" s="44"/>
    </row>
    <row r="269" spans="2:7" ht="17.25" thickBot="1" x14ac:dyDescent="0.3">
      <c r="B269" s="85" t="s">
        <v>0</v>
      </c>
      <c r="C269" s="105"/>
      <c r="D269" s="87"/>
      <c r="E269" s="86"/>
      <c r="F269" s="6"/>
      <c r="G269" s="44"/>
    </row>
    <row r="270" spans="2:7" ht="33.75" thickBot="1" x14ac:dyDescent="0.3">
      <c r="B270" s="45" t="s">
        <v>193</v>
      </c>
      <c r="C270" s="1"/>
      <c r="D270" s="15">
        <v>159</v>
      </c>
      <c r="E270" s="19">
        <f t="shared" ref="E270:E278" si="53">D270*C270</f>
        <v>0</v>
      </c>
      <c r="F270" s="17" t="str">
        <f t="shared" ref="F270:F278" si="54">IF(C270="","ATTENZIONE: problema inserimento valore","")</f>
        <v>ATTENZIONE: problema inserimento valore</v>
      </c>
      <c r="G270" s="44"/>
    </row>
    <row r="271" spans="2:7" ht="50.25" thickBot="1" x14ac:dyDescent="0.3">
      <c r="B271" s="45" t="s">
        <v>194</v>
      </c>
      <c r="C271" s="1"/>
      <c r="D271" s="15">
        <v>159</v>
      </c>
      <c r="E271" s="19">
        <f t="shared" si="53"/>
        <v>0</v>
      </c>
      <c r="F271" s="17" t="str">
        <f t="shared" si="54"/>
        <v>ATTENZIONE: problema inserimento valore</v>
      </c>
      <c r="G271" s="44"/>
    </row>
    <row r="272" spans="2:7" ht="33.75" thickBot="1" x14ac:dyDescent="0.3">
      <c r="B272" s="45" t="s">
        <v>195</v>
      </c>
      <c r="C272" s="1"/>
      <c r="D272" s="15">
        <v>159</v>
      </c>
      <c r="E272" s="19">
        <f>D272*C272</f>
        <v>0</v>
      </c>
      <c r="F272" s="17" t="str">
        <f t="shared" si="54"/>
        <v>ATTENZIONE: problema inserimento valore</v>
      </c>
      <c r="G272" s="44"/>
    </row>
    <row r="273" spans="2:7" ht="33.75" thickBot="1" x14ac:dyDescent="0.3">
      <c r="B273" s="45" t="s">
        <v>206</v>
      </c>
      <c r="C273" s="1"/>
      <c r="D273" s="15">
        <v>159</v>
      </c>
      <c r="E273" s="19">
        <f>D273*C273</f>
        <v>0</v>
      </c>
      <c r="F273" s="17" t="str">
        <f t="shared" si="54"/>
        <v>ATTENZIONE: problema inserimento valore</v>
      </c>
      <c r="G273" s="44"/>
    </row>
    <row r="274" spans="2:7" ht="33.75" thickBot="1" x14ac:dyDescent="0.3">
      <c r="B274" s="45" t="s">
        <v>205</v>
      </c>
      <c r="C274" s="1"/>
      <c r="D274" s="15">
        <v>318</v>
      </c>
      <c r="E274" s="19">
        <f t="shared" si="53"/>
        <v>0</v>
      </c>
      <c r="F274" s="17" t="str">
        <f t="shared" si="54"/>
        <v>ATTENZIONE: problema inserimento valore</v>
      </c>
      <c r="G274" s="44"/>
    </row>
    <row r="275" spans="2:7" ht="33.75" thickBot="1" x14ac:dyDescent="0.3">
      <c r="B275" s="45" t="s">
        <v>204</v>
      </c>
      <c r="C275" s="1"/>
      <c r="D275" s="15">
        <v>1908</v>
      </c>
      <c r="E275" s="19">
        <f t="shared" si="53"/>
        <v>0</v>
      </c>
      <c r="F275" s="17" t="str">
        <f t="shared" si="54"/>
        <v>ATTENZIONE: problema inserimento valore</v>
      </c>
      <c r="G275" s="44"/>
    </row>
    <row r="276" spans="2:7" ht="33.75" thickBot="1" x14ac:dyDescent="0.3">
      <c r="B276" s="45" t="s">
        <v>203</v>
      </c>
      <c r="C276" s="1"/>
      <c r="D276" s="15">
        <v>3816</v>
      </c>
      <c r="E276" s="19">
        <f t="shared" si="53"/>
        <v>0</v>
      </c>
      <c r="F276" s="17" t="str">
        <f t="shared" si="54"/>
        <v>ATTENZIONE: problema inserimento valore</v>
      </c>
      <c r="G276" s="44"/>
    </row>
    <row r="277" spans="2:7" ht="33.75" thickBot="1" x14ac:dyDescent="0.3">
      <c r="B277" s="45" t="s">
        <v>207</v>
      </c>
      <c r="C277" s="1"/>
      <c r="D277" s="15">
        <v>382</v>
      </c>
      <c r="E277" s="19">
        <f t="shared" si="53"/>
        <v>0</v>
      </c>
      <c r="F277" s="17" t="str">
        <f t="shared" si="54"/>
        <v>ATTENZIONE: problema inserimento valore</v>
      </c>
      <c r="G277" s="44"/>
    </row>
    <row r="278" spans="2:7" ht="33.75" thickBot="1" x14ac:dyDescent="0.3">
      <c r="B278" s="45" t="s">
        <v>208</v>
      </c>
      <c r="C278" s="1"/>
      <c r="D278" s="15">
        <v>191</v>
      </c>
      <c r="E278" s="19">
        <f t="shared" si="53"/>
        <v>0</v>
      </c>
      <c r="F278" s="17" t="str">
        <f t="shared" si="54"/>
        <v>ATTENZIONE: problema inserimento valore</v>
      </c>
      <c r="G278" s="44"/>
    </row>
    <row r="279" spans="2:7" ht="17.25" thickBot="1" x14ac:dyDescent="0.3">
      <c r="B279" s="85" t="s">
        <v>1</v>
      </c>
      <c r="C279" s="105"/>
      <c r="D279" s="87"/>
      <c r="E279" s="86"/>
      <c r="F279" s="6"/>
      <c r="G279" s="44"/>
    </row>
    <row r="280" spans="2:7" ht="33.75" thickBot="1" x14ac:dyDescent="0.3">
      <c r="B280" s="45" t="s">
        <v>240</v>
      </c>
      <c r="C280" s="1"/>
      <c r="D280" s="15">
        <v>136</v>
      </c>
      <c r="E280" s="19">
        <f t="shared" ref="E280:E284" si="55">D280*C280</f>
        <v>0</v>
      </c>
      <c r="F280" s="17" t="str">
        <f t="shared" ref="F280:F284" si="56">IF(C280="","ATTENZIONE: problema inserimento valore","")</f>
        <v>ATTENZIONE: problema inserimento valore</v>
      </c>
      <c r="G280" s="44"/>
    </row>
    <row r="281" spans="2:7" ht="33.75" thickBot="1" x14ac:dyDescent="0.3">
      <c r="B281" s="45" t="s">
        <v>239</v>
      </c>
      <c r="C281" s="1"/>
      <c r="D281" s="15">
        <v>68</v>
      </c>
      <c r="E281" s="19">
        <f t="shared" si="55"/>
        <v>0</v>
      </c>
      <c r="F281" s="17" t="str">
        <f t="shared" si="56"/>
        <v>ATTENZIONE: problema inserimento valore</v>
      </c>
      <c r="G281" s="44"/>
    </row>
    <row r="282" spans="2:7" ht="50.25" thickBot="1" x14ac:dyDescent="0.3">
      <c r="B282" s="45" t="s">
        <v>209</v>
      </c>
      <c r="C282" s="1"/>
      <c r="D282" s="15">
        <v>272</v>
      </c>
      <c r="E282" s="19">
        <f t="shared" si="55"/>
        <v>0</v>
      </c>
      <c r="F282" s="17" t="str">
        <f t="shared" si="56"/>
        <v>ATTENZIONE: problema inserimento valore</v>
      </c>
      <c r="G282" s="44"/>
    </row>
    <row r="283" spans="2:7" ht="33.75" thickBot="1" x14ac:dyDescent="0.3">
      <c r="B283" s="45" t="s">
        <v>210</v>
      </c>
      <c r="C283" s="1"/>
      <c r="D283" s="15">
        <v>102</v>
      </c>
      <c r="E283" s="19">
        <f t="shared" si="55"/>
        <v>0</v>
      </c>
      <c r="F283" s="17" t="str">
        <f t="shared" si="56"/>
        <v>ATTENZIONE: problema inserimento valore</v>
      </c>
      <c r="G283" s="44"/>
    </row>
    <row r="284" spans="2:7" ht="33.75" thickBot="1" x14ac:dyDescent="0.3">
      <c r="B284" s="45" t="s">
        <v>211</v>
      </c>
      <c r="C284" s="1"/>
      <c r="D284" s="15">
        <v>68</v>
      </c>
      <c r="E284" s="19">
        <f t="shared" si="55"/>
        <v>0</v>
      </c>
      <c r="F284" s="17" t="str">
        <f t="shared" si="56"/>
        <v>ATTENZIONE: problema inserimento valore</v>
      </c>
      <c r="G284" s="44"/>
    </row>
    <row r="285" spans="2:7" ht="17.25" thickBot="1" x14ac:dyDescent="0.3">
      <c r="B285" s="85" t="s">
        <v>2</v>
      </c>
      <c r="C285" s="105"/>
      <c r="D285" s="87"/>
      <c r="E285" s="86"/>
      <c r="F285" s="6"/>
      <c r="G285" s="44"/>
    </row>
    <row r="286" spans="2:7" ht="33.75" thickBot="1" x14ac:dyDescent="0.3">
      <c r="B286" s="45" t="s">
        <v>125</v>
      </c>
      <c r="C286" s="1"/>
      <c r="D286" s="15">
        <v>40</v>
      </c>
      <c r="E286" s="19">
        <f t="shared" ref="E286:E289" si="57">D286*C286</f>
        <v>0</v>
      </c>
      <c r="F286" s="17" t="str">
        <f t="shared" ref="F286:F298" si="58">IF(C286="","ATTENZIONE: problema inserimento valore","")</f>
        <v>ATTENZIONE: problema inserimento valore</v>
      </c>
      <c r="G286" s="44"/>
    </row>
    <row r="287" spans="2:7" ht="50.25" thickBot="1" x14ac:dyDescent="0.3">
      <c r="B287" s="45" t="s">
        <v>212</v>
      </c>
      <c r="C287" s="1"/>
      <c r="D287" s="15">
        <v>140</v>
      </c>
      <c r="E287" s="19">
        <f t="shared" si="57"/>
        <v>0</v>
      </c>
      <c r="F287" s="17" t="str">
        <f t="shared" si="58"/>
        <v>ATTENZIONE: problema inserimento valore</v>
      </c>
      <c r="G287" s="44"/>
    </row>
    <row r="288" spans="2:7" ht="33.75" thickBot="1" x14ac:dyDescent="0.3">
      <c r="B288" s="45" t="s">
        <v>213</v>
      </c>
      <c r="C288" s="1"/>
      <c r="D288" s="15">
        <v>100</v>
      </c>
      <c r="E288" s="19">
        <f t="shared" si="57"/>
        <v>0</v>
      </c>
      <c r="F288" s="17" t="str">
        <f t="shared" si="58"/>
        <v>ATTENZIONE: problema inserimento valore</v>
      </c>
      <c r="G288" s="44"/>
    </row>
    <row r="289" spans="2:16" ht="33.75" thickBot="1" x14ac:dyDescent="0.3">
      <c r="B289" s="45" t="s">
        <v>214</v>
      </c>
      <c r="C289" s="1"/>
      <c r="D289" s="15">
        <v>60</v>
      </c>
      <c r="E289" s="19">
        <f t="shared" si="57"/>
        <v>0</v>
      </c>
      <c r="F289" s="17" t="str">
        <f t="shared" si="58"/>
        <v>ATTENZIONE: problema inserimento valore</v>
      </c>
      <c r="G289" s="44"/>
    </row>
    <row r="290" spans="2:16" ht="17.25" thickBot="1" x14ac:dyDescent="0.3">
      <c r="B290" s="85" t="s">
        <v>13</v>
      </c>
      <c r="C290" s="106"/>
      <c r="D290" s="89"/>
      <c r="E290" s="88"/>
      <c r="F290" s="6"/>
      <c r="G290" s="44"/>
    </row>
    <row r="291" spans="2:16" ht="33.75" thickBot="1" x14ac:dyDescent="0.3">
      <c r="B291" s="45" t="s">
        <v>177</v>
      </c>
      <c r="C291" s="1"/>
      <c r="D291" s="15">
        <v>816</v>
      </c>
      <c r="E291" s="19">
        <f t="shared" ref="E291:E298" si="59">D291*C291</f>
        <v>0</v>
      </c>
      <c r="F291" s="17" t="str">
        <f t="shared" si="58"/>
        <v>ATTENZIONE: problema inserimento valore</v>
      </c>
      <c r="G291" s="44"/>
    </row>
    <row r="292" spans="2:16" ht="33.75" thickBot="1" x14ac:dyDescent="0.3">
      <c r="B292" s="45" t="s">
        <v>103</v>
      </c>
      <c r="C292" s="1"/>
      <c r="D292" s="15">
        <v>1235</v>
      </c>
      <c r="E292" s="19">
        <f t="shared" si="59"/>
        <v>0</v>
      </c>
      <c r="F292" s="17" t="str">
        <f t="shared" si="58"/>
        <v>ATTENZIONE: problema inserimento valore</v>
      </c>
      <c r="G292" s="44"/>
    </row>
    <row r="293" spans="2:16" ht="33.75" thickBot="1" x14ac:dyDescent="0.3">
      <c r="B293" s="45" t="s">
        <v>104</v>
      </c>
      <c r="C293" s="1"/>
      <c r="D293" s="15">
        <v>6173</v>
      </c>
      <c r="E293" s="19">
        <f t="shared" si="59"/>
        <v>0</v>
      </c>
      <c r="F293" s="17" t="str">
        <f t="shared" si="58"/>
        <v>ATTENZIONE: problema inserimento valore</v>
      </c>
      <c r="G293" s="44"/>
    </row>
    <row r="294" spans="2:16" ht="33.75" thickBot="1" x14ac:dyDescent="0.3">
      <c r="B294" s="45" t="s">
        <v>105</v>
      </c>
      <c r="C294" s="1"/>
      <c r="D294" s="15">
        <v>1076</v>
      </c>
      <c r="E294" s="19">
        <f t="shared" si="59"/>
        <v>0</v>
      </c>
      <c r="F294" s="17" t="str">
        <f t="shared" si="58"/>
        <v>ATTENZIONE: problema inserimento valore</v>
      </c>
      <c r="G294" s="44"/>
    </row>
    <row r="295" spans="2:16" ht="33.75" thickBot="1" x14ac:dyDescent="0.3">
      <c r="B295" s="45" t="s">
        <v>106</v>
      </c>
      <c r="C295" s="1"/>
      <c r="D295" s="15">
        <v>538</v>
      </c>
      <c r="E295" s="19">
        <f t="shared" si="59"/>
        <v>0</v>
      </c>
      <c r="F295" s="17" t="str">
        <f t="shared" si="58"/>
        <v>ATTENZIONE: problema inserimento valore</v>
      </c>
      <c r="G295" s="44"/>
    </row>
    <row r="296" spans="2:16" ht="33.75" thickBot="1" x14ac:dyDescent="0.3">
      <c r="B296" s="45" t="s">
        <v>107</v>
      </c>
      <c r="C296" s="1"/>
      <c r="D296" s="15">
        <v>54</v>
      </c>
      <c r="E296" s="19">
        <f t="shared" si="59"/>
        <v>0</v>
      </c>
      <c r="F296" s="17" t="str">
        <f t="shared" si="58"/>
        <v>ATTENZIONE: problema inserimento valore</v>
      </c>
      <c r="G296" s="44"/>
    </row>
    <row r="297" spans="2:16" ht="33.75" thickBot="1" x14ac:dyDescent="0.3">
      <c r="B297" s="45" t="s">
        <v>178</v>
      </c>
      <c r="C297" s="1"/>
      <c r="D297" s="15">
        <v>125</v>
      </c>
      <c r="E297" s="19">
        <f t="shared" si="59"/>
        <v>0</v>
      </c>
      <c r="F297" s="17" t="str">
        <f t="shared" si="58"/>
        <v>ATTENZIONE: problema inserimento valore</v>
      </c>
      <c r="G297" s="44"/>
    </row>
    <row r="298" spans="2:16" ht="33.75" thickBot="1" x14ac:dyDescent="0.3">
      <c r="B298" s="45" t="s">
        <v>179</v>
      </c>
      <c r="C298" s="1"/>
      <c r="D298" s="15">
        <v>63</v>
      </c>
      <c r="E298" s="19">
        <f t="shared" si="59"/>
        <v>0</v>
      </c>
      <c r="F298" s="17" t="str">
        <f t="shared" si="58"/>
        <v>ATTENZIONE: problema inserimento valore</v>
      </c>
      <c r="G298" s="44"/>
    </row>
    <row r="299" spans="2:16" ht="33.75" thickBot="1" x14ac:dyDescent="0.3">
      <c r="D299" s="21" t="s">
        <v>227</v>
      </c>
      <c r="E299" s="22">
        <f>TRUNC(SUM(E248:E298),2)</f>
        <v>0</v>
      </c>
      <c r="F299" s="6"/>
      <c r="G299" s="6"/>
    </row>
    <row r="300" spans="2:16" x14ac:dyDescent="0.25">
      <c r="G300" s="23"/>
      <c r="H300" s="24"/>
    </row>
    <row r="301" spans="2:16" x14ac:dyDescent="0.25">
      <c r="C301" s="6"/>
      <c r="D301" s="6"/>
      <c r="G301" s="6"/>
      <c r="I301" s="54"/>
      <c r="J301" s="90"/>
    </row>
    <row r="302" spans="2:16" ht="18" x14ac:dyDescent="0.25">
      <c r="C302" s="6"/>
      <c r="D302" s="91"/>
      <c r="I302" s="92"/>
      <c r="J302" s="90"/>
      <c r="M302" s="8"/>
    </row>
    <row r="303" spans="2:16" ht="17.25" thickBot="1" x14ac:dyDescent="0.3">
      <c r="C303" s="59"/>
      <c r="D303" s="59"/>
      <c r="G303" s="6"/>
      <c r="H303" s="93"/>
      <c r="N303" s="8"/>
      <c r="O303" s="8"/>
      <c r="P303" s="8"/>
    </row>
    <row r="304" spans="2:16" ht="39.75" customHeight="1" thickBot="1" x14ac:dyDescent="0.3">
      <c r="B304" s="94" t="s">
        <v>264</v>
      </c>
      <c r="C304" s="95">
        <f>TRUNC(42/176*(E15+F27+H27+F55+H55+E67+E75+E80+F93+H93+F103+H103+F130+H130+E139+E148+E161+E178+E184+E192+E200+E205+E212+E219+E225+E232+E242+E299),2)</f>
        <v>0</v>
      </c>
      <c r="D304" s="96" t="str">
        <f>IF(C304&gt;42000000,"Superata base d'asta L3","")</f>
        <v/>
      </c>
      <c r="G304" s="6"/>
    </row>
    <row r="305" spans="2:7" x14ac:dyDescent="0.25">
      <c r="G305" s="6"/>
    </row>
    <row r="306" spans="2:7" x14ac:dyDescent="0.25">
      <c r="B306" s="33"/>
      <c r="C306" s="76"/>
      <c r="D306" s="76"/>
      <c r="E306" s="76"/>
      <c r="F306" s="76"/>
      <c r="G306" s="6"/>
    </row>
    <row r="307" spans="2:7" x14ac:dyDescent="0.25">
      <c r="B307" s="33"/>
      <c r="C307" s="76"/>
      <c r="D307" s="76"/>
      <c r="E307" s="76"/>
      <c r="F307" s="76"/>
      <c r="G307" s="6"/>
    </row>
    <row r="308" spans="2:7" x14ac:dyDescent="0.25">
      <c r="B308" s="97"/>
      <c r="C308" s="98"/>
      <c r="D308" s="98"/>
      <c r="E308" s="99"/>
      <c r="F308" s="76"/>
      <c r="G308" s="6"/>
    </row>
    <row r="309" spans="2:7" x14ac:dyDescent="0.25">
      <c r="B309" s="100"/>
      <c r="C309" s="101"/>
      <c r="D309" s="102"/>
      <c r="E309" s="76"/>
      <c r="F309" s="76"/>
      <c r="G309" s="6"/>
    </row>
    <row r="310" spans="2:7" x14ac:dyDescent="0.25">
      <c r="B310" s="33"/>
      <c r="C310" s="76"/>
      <c r="D310" s="76"/>
      <c r="E310" s="76"/>
      <c r="F310" s="76"/>
      <c r="G310" s="6"/>
    </row>
    <row r="311" spans="2:7" x14ac:dyDescent="0.25">
      <c r="B311" s="33"/>
      <c r="C311" s="76"/>
      <c r="D311" s="76"/>
      <c r="E311" s="103"/>
      <c r="F311" s="76"/>
      <c r="G311" s="6"/>
    </row>
    <row r="312" spans="2:7" x14ac:dyDescent="0.25">
      <c r="B312" s="97"/>
      <c r="C312" s="98"/>
      <c r="D312" s="76"/>
      <c r="E312" s="99"/>
      <c r="F312" s="76"/>
      <c r="G312" s="6"/>
    </row>
    <row r="313" spans="2:7" x14ac:dyDescent="0.25">
      <c r="B313" s="33"/>
      <c r="C313" s="76"/>
      <c r="D313" s="76"/>
      <c r="E313" s="103"/>
      <c r="F313" s="76"/>
      <c r="G313" s="6"/>
    </row>
    <row r="314" spans="2:7" x14ac:dyDescent="0.25">
      <c r="G314" s="6"/>
    </row>
    <row r="315" spans="2:7" x14ac:dyDescent="0.25">
      <c r="G315" s="6"/>
    </row>
    <row r="316" spans="2:7" x14ac:dyDescent="0.25">
      <c r="G316" s="6"/>
    </row>
    <row r="317" spans="2:7" x14ac:dyDescent="0.25">
      <c r="G317" s="6"/>
    </row>
    <row r="318" spans="2:7" x14ac:dyDescent="0.25">
      <c r="G318" s="6"/>
    </row>
    <row r="319" spans="2:7" x14ac:dyDescent="0.25">
      <c r="G319" s="6"/>
    </row>
    <row r="320" spans="2:7" x14ac:dyDescent="0.25">
      <c r="C320" s="104"/>
      <c r="G320" s="6"/>
    </row>
    <row r="325" spans="3:3" x14ac:dyDescent="0.25">
      <c r="C325" s="104"/>
    </row>
    <row r="326" spans="3:3" x14ac:dyDescent="0.25">
      <c r="C326" s="104"/>
    </row>
  </sheetData>
  <sheetProtection password="9996" sheet="1" objects="1" scenarios="1" selectLockedCells="1"/>
  <mergeCells count="33">
    <mergeCell ref="F30:F32"/>
    <mergeCell ref="B1:E1"/>
    <mergeCell ref="B30:B32"/>
    <mergeCell ref="C30:C32"/>
    <mergeCell ref="D30:D32"/>
    <mergeCell ref="E30:E32"/>
    <mergeCell ref="B222:B223"/>
    <mergeCell ref="C222:C223"/>
    <mergeCell ref="D222:D223"/>
    <mergeCell ref="E222:E223"/>
    <mergeCell ref="D33:D44"/>
    <mergeCell ref="D46:D52"/>
    <mergeCell ref="D84:D91"/>
    <mergeCell ref="D97:D101"/>
    <mergeCell ref="D107:D112"/>
    <mergeCell ref="D114:D117"/>
    <mergeCell ref="D120:D128"/>
    <mergeCell ref="B187:B188"/>
    <mergeCell ref="C187:C188"/>
    <mergeCell ref="D187:D188"/>
    <mergeCell ref="E187:E188"/>
    <mergeCell ref="B245:B246"/>
    <mergeCell ref="C245:C246"/>
    <mergeCell ref="D245:D246"/>
    <mergeCell ref="E245:E246"/>
    <mergeCell ref="B228:B230"/>
    <mergeCell ref="C228:C230"/>
    <mergeCell ref="D228:D230"/>
    <mergeCell ref="E228:E230"/>
    <mergeCell ref="B235:B236"/>
    <mergeCell ref="C235:C236"/>
    <mergeCell ref="D235:D236"/>
    <mergeCell ref="E235:E236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rowBreaks count="3" manualBreakCount="3">
    <brk id="47" max="16383" man="1"/>
    <brk id="132" max="16383" man="1"/>
    <brk id="20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6"/>
  <sheetViews>
    <sheetView zoomScale="70" zoomScaleNormal="70" workbookViewId="0">
      <selection activeCell="C6" sqref="C6"/>
    </sheetView>
  </sheetViews>
  <sheetFormatPr defaultRowHeight="16.5" x14ac:dyDescent="0.25"/>
  <cols>
    <col min="1" max="1" width="16.85546875" style="6" customWidth="1"/>
    <col min="2" max="2" width="78.140625" style="6" customWidth="1"/>
    <col min="3" max="3" width="33.7109375" style="8" bestFit="1" customWidth="1"/>
    <col min="4" max="4" width="33.28515625" style="8" customWidth="1"/>
    <col min="5" max="5" width="26.5703125" style="8" bestFit="1" customWidth="1"/>
    <col min="6" max="6" width="22.85546875" style="8" bestFit="1" customWidth="1"/>
    <col min="7" max="7" width="65.140625" style="8" customWidth="1"/>
    <col min="8" max="8" width="30.42578125" style="6" customWidth="1"/>
    <col min="9" max="9" width="41.140625" style="6" bestFit="1" customWidth="1"/>
    <col min="10" max="10" width="75.28515625" style="6" bestFit="1" customWidth="1"/>
    <col min="11" max="11" width="20.28515625" style="6" bestFit="1" customWidth="1"/>
    <col min="12" max="12" width="20.85546875" style="6" customWidth="1"/>
    <col min="13" max="13" width="32.85546875" style="6" bestFit="1" customWidth="1"/>
    <col min="14" max="14" width="24.7109375" style="6" customWidth="1"/>
    <col min="15" max="15" width="19" style="6" bestFit="1" customWidth="1"/>
    <col min="16" max="16" width="16.42578125" style="6" customWidth="1"/>
    <col min="17" max="17" width="19.5703125" style="6" bestFit="1" customWidth="1"/>
    <col min="18" max="18" width="17.7109375" style="6" bestFit="1" customWidth="1"/>
    <col min="19" max="19" width="18.28515625" style="6" customWidth="1"/>
    <col min="20" max="20" width="15.85546875" style="6" customWidth="1"/>
    <col min="21" max="21" width="9.140625" style="6"/>
    <col min="22" max="22" width="14.7109375" style="6" bestFit="1" customWidth="1"/>
    <col min="23" max="23" width="11.5703125" style="6" bestFit="1" customWidth="1"/>
    <col min="24" max="24" width="15" style="6" customWidth="1"/>
    <col min="25" max="25" width="11.5703125" style="6" bestFit="1" customWidth="1"/>
    <col min="26" max="26" width="14.42578125" style="6" customWidth="1"/>
    <col min="27" max="27" width="11.5703125" style="6" bestFit="1" customWidth="1"/>
    <col min="28" max="28" width="15.7109375" style="6" customWidth="1"/>
    <col min="29" max="16384" width="9.140625" style="6"/>
  </cols>
  <sheetData>
    <row r="1" spans="2:7" ht="108" customHeight="1" x14ac:dyDescent="0.25">
      <c r="B1" s="7" t="s">
        <v>139</v>
      </c>
      <c r="C1" s="7"/>
      <c r="D1" s="7"/>
      <c r="E1" s="7"/>
    </row>
    <row r="3" spans="2:7" x14ac:dyDescent="0.25">
      <c r="B3" s="9" t="s">
        <v>9</v>
      </c>
    </row>
    <row r="4" spans="2:7" ht="17.25" thickBot="1" x14ac:dyDescent="0.3">
      <c r="B4" s="10"/>
      <c r="G4" s="6"/>
    </row>
    <row r="5" spans="2:7" ht="17.25" thickBot="1" x14ac:dyDescent="0.3">
      <c r="B5" s="11" t="s">
        <v>10</v>
      </c>
      <c r="C5" s="12" t="s">
        <v>83</v>
      </c>
      <c r="D5" s="12" t="s">
        <v>88</v>
      </c>
      <c r="E5" s="13" t="s">
        <v>11</v>
      </c>
      <c r="F5" s="6"/>
      <c r="G5" s="6"/>
    </row>
    <row r="6" spans="2:7" ht="33.75" thickBot="1" x14ac:dyDescent="0.3">
      <c r="B6" s="14" t="s">
        <v>18</v>
      </c>
      <c r="C6" s="4"/>
      <c r="D6" s="15">
        <v>24571</v>
      </c>
      <c r="E6" s="16">
        <f>C6*D6</f>
        <v>0</v>
      </c>
      <c r="F6" s="17" t="str">
        <f>IF(C6="","ATTENZIONE: problema inserimento valore","")</f>
        <v>ATTENZIONE: problema inserimento valore</v>
      </c>
      <c r="G6" s="18"/>
    </row>
    <row r="7" spans="2:7" ht="33.75" thickBot="1" x14ac:dyDescent="0.3">
      <c r="B7" s="14" t="s">
        <v>14</v>
      </c>
      <c r="C7" s="4"/>
      <c r="D7" s="15">
        <v>15754</v>
      </c>
      <c r="E7" s="16">
        <f t="shared" ref="E7:E14" si="0">C7*D7</f>
        <v>0</v>
      </c>
      <c r="F7" s="17" t="str">
        <f t="shared" ref="F7:F14" si="1">IF(C7="","ATTENZIONE: problema inserimento valore","")</f>
        <v>ATTENZIONE: problema inserimento valore</v>
      </c>
      <c r="G7" s="18"/>
    </row>
    <row r="8" spans="2:7" ht="33.75" thickBot="1" x14ac:dyDescent="0.3">
      <c r="B8" s="14" t="s">
        <v>15</v>
      </c>
      <c r="C8" s="4"/>
      <c r="D8" s="15">
        <v>65842</v>
      </c>
      <c r="E8" s="16">
        <f t="shared" si="0"/>
        <v>0</v>
      </c>
      <c r="F8" s="17" t="str">
        <f t="shared" si="1"/>
        <v>ATTENZIONE: problema inserimento valore</v>
      </c>
      <c r="G8" s="18"/>
    </row>
    <row r="9" spans="2:7" ht="33.75" thickBot="1" x14ac:dyDescent="0.3">
      <c r="B9" s="14" t="s">
        <v>16</v>
      </c>
      <c r="C9" s="4"/>
      <c r="D9" s="15">
        <v>18925</v>
      </c>
      <c r="E9" s="16">
        <f t="shared" si="0"/>
        <v>0</v>
      </c>
      <c r="F9" s="17" t="str">
        <f t="shared" si="1"/>
        <v>ATTENZIONE: problema inserimento valore</v>
      </c>
      <c r="G9" s="18"/>
    </row>
    <row r="10" spans="2:7" ht="33.75" thickBot="1" x14ac:dyDescent="0.3">
      <c r="B10" s="14" t="s">
        <v>17</v>
      </c>
      <c r="C10" s="4"/>
      <c r="D10" s="15">
        <v>3190</v>
      </c>
      <c r="E10" s="16">
        <f t="shared" si="0"/>
        <v>0</v>
      </c>
      <c r="F10" s="17" t="str">
        <f t="shared" si="1"/>
        <v>ATTENZIONE: problema inserimento valore</v>
      </c>
      <c r="G10" s="18"/>
    </row>
    <row r="11" spans="2:7" ht="17.25" thickBot="1" x14ac:dyDescent="0.3">
      <c r="B11" s="14" t="s">
        <v>108</v>
      </c>
      <c r="C11" s="4"/>
      <c r="D11" s="15">
        <v>3200</v>
      </c>
      <c r="E11" s="16">
        <f t="shared" si="0"/>
        <v>0</v>
      </c>
      <c r="F11" s="17" t="str">
        <f t="shared" si="1"/>
        <v>ATTENZIONE: problema inserimento valore</v>
      </c>
      <c r="G11" s="18"/>
    </row>
    <row r="12" spans="2:7" ht="17.25" thickBot="1" x14ac:dyDescent="0.3">
      <c r="B12" s="14" t="s">
        <v>109</v>
      </c>
      <c r="C12" s="4"/>
      <c r="D12" s="15">
        <v>27600</v>
      </c>
      <c r="E12" s="16">
        <f t="shared" si="0"/>
        <v>0</v>
      </c>
      <c r="F12" s="17" t="str">
        <f t="shared" si="1"/>
        <v>ATTENZIONE: problema inserimento valore</v>
      </c>
      <c r="G12" s="18"/>
    </row>
    <row r="13" spans="2:7" ht="17.25" thickBot="1" x14ac:dyDescent="0.3">
      <c r="B13" s="14" t="s">
        <v>110</v>
      </c>
      <c r="C13" s="4"/>
      <c r="D13" s="15">
        <v>3415</v>
      </c>
      <c r="E13" s="16">
        <f t="shared" si="0"/>
        <v>0</v>
      </c>
      <c r="F13" s="17" t="str">
        <f t="shared" si="1"/>
        <v>ATTENZIONE: problema inserimento valore</v>
      </c>
      <c r="G13" s="18"/>
    </row>
    <row r="14" spans="2:7" ht="17.25" thickBot="1" x14ac:dyDescent="0.3">
      <c r="B14" s="19" t="s">
        <v>202</v>
      </c>
      <c r="C14" s="4"/>
      <c r="D14" s="15">
        <v>1230</v>
      </c>
      <c r="E14" s="19">
        <f t="shared" si="0"/>
        <v>0</v>
      </c>
      <c r="F14" s="17" t="str">
        <f t="shared" si="1"/>
        <v>ATTENZIONE: problema inserimento valore</v>
      </c>
      <c r="G14" s="18"/>
    </row>
    <row r="15" spans="2:7" ht="33.75" thickBot="1" x14ac:dyDescent="0.3">
      <c r="C15" s="20"/>
      <c r="D15" s="21" t="s">
        <v>261</v>
      </c>
      <c r="E15" s="22">
        <f>TRUNC(SUM(E6:E14),2)</f>
        <v>0</v>
      </c>
      <c r="F15" s="6"/>
      <c r="G15" s="6"/>
    </row>
    <row r="16" spans="2:7" x14ac:dyDescent="0.25">
      <c r="B16" s="8"/>
      <c r="D16" s="23"/>
      <c r="E16" s="24"/>
      <c r="F16" s="20"/>
    </row>
    <row r="17" spans="2:9" ht="17.25" thickBot="1" x14ac:dyDescent="0.3">
      <c r="B17" s="25"/>
      <c r="G17" s="6"/>
    </row>
    <row r="18" spans="2:9" ht="33.75" thickBot="1" x14ac:dyDescent="0.3">
      <c r="B18" s="26" t="s">
        <v>111</v>
      </c>
      <c r="C18" s="27" t="s">
        <v>83</v>
      </c>
      <c r="D18" s="27" t="s">
        <v>84</v>
      </c>
      <c r="E18" s="27" t="s">
        <v>85</v>
      </c>
      <c r="F18" s="27" t="s">
        <v>11</v>
      </c>
      <c r="G18" s="28"/>
    </row>
    <row r="19" spans="2:9" ht="17.25" thickBot="1" x14ac:dyDescent="0.3">
      <c r="B19" s="14" t="s">
        <v>20</v>
      </c>
      <c r="C19" s="1"/>
      <c r="D19" s="29"/>
      <c r="E19" s="15">
        <v>14077492</v>
      </c>
      <c r="F19" s="19">
        <f>E19*C19</f>
        <v>0</v>
      </c>
      <c r="G19" s="17" t="str">
        <f>IF(C19="","ATTENZIONE: problema inserimento valore","")</f>
        <v>ATTENZIONE: problema inserimento valore</v>
      </c>
      <c r="H19" s="28"/>
    </row>
    <row r="20" spans="2:9" ht="17.25" thickBot="1" x14ac:dyDescent="0.3">
      <c r="B20" s="14" t="s">
        <v>21</v>
      </c>
      <c r="C20" s="1"/>
      <c r="D20" s="29"/>
      <c r="E20" s="15">
        <v>255958</v>
      </c>
      <c r="F20" s="19">
        <f t="shared" ref="F20:F22" si="2">E20*C20</f>
        <v>0</v>
      </c>
      <c r="G20" s="17" t="str">
        <f t="shared" ref="G20:G26" si="3">IF(C20="","ATTENZIONE: problema inserimento valore","")</f>
        <v>ATTENZIONE: problema inserimento valore</v>
      </c>
      <c r="H20" s="28"/>
    </row>
    <row r="21" spans="2:9" ht="17.25" thickBot="1" x14ac:dyDescent="0.3">
      <c r="B21" s="14" t="s">
        <v>140</v>
      </c>
      <c r="C21" s="1"/>
      <c r="D21" s="29"/>
      <c r="E21" s="15">
        <v>599720</v>
      </c>
      <c r="F21" s="19">
        <f t="shared" si="2"/>
        <v>0</v>
      </c>
      <c r="G21" s="17" t="str">
        <f t="shared" si="3"/>
        <v>ATTENZIONE: problema inserimento valore</v>
      </c>
      <c r="H21" s="28"/>
    </row>
    <row r="22" spans="2:9" ht="17.25" thickBot="1" x14ac:dyDescent="0.3">
      <c r="B22" s="14" t="s">
        <v>22</v>
      </c>
      <c r="C22" s="1"/>
      <c r="D22" s="29"/>
      <c r="E22" s="15">
        <v>111835</v>
      </c>
      <c r="F22" s="19">
        <f t="shared" si="2"/>
        <v>0</v>
      </c>
      <c r="G22" s="17" t="str">
        <f t="shared" si="3"/>
        <v>ATTENZIONE: problema inserimento valore</v>
      </c>
      <c r="H22" s="28"/>
    </row>
    <row r="23" spans="2:9" ht="33.75" thickBot="1" x14ac:dyDescent="0.3">
      <c r="B23" s="30" t="s">
        <v>75</v>
      </c>
      <c r="C23" s="2"/>
      <c r="D23" s="31">
        <v>0.5</v>
      </c>
      <c r="E23" s="15">
        <v>15045005</v>
      </c>
      <c r="F23" s="19">
        <f>IF(C23&lt;=D23,D23*E23,C23*E23)*AND(C23&lt;&gt;0)</f>
        <v>0</v>
      </c>
      <c r="G23" s="17" t="str">
        <f t="shared" si="3"/>
        <v>ATTENZIONE: problema inserimento valore</v>
      </c>
      <c r="H23" s="28"/>
    </row>
    <row r="24" spans="2:9" ht="33.75" thickBot="1" x14ac:dyDescent="0.3">
      <c r="B24" s="14" t="s">
        <v>23</v>
      </c>
      <c r="C24" s="1"/>
      <c r="D24" s="29"/>
      <c r="E24" s="15">
        <v>149793</v>
      </c>
      <c r="F24" s="19">
        <f t="shared" ref="F24:F25" si="4">E24*C24</f>
        <v>0</v>
      </c>
      <c r="G24" s="17" t="str">
        <f t="shared" si="3"/>
        <v>ATTENZIONE: problema inserimento valore</v>
      </c>
      <c r="H24" s="28"/>
    </row>
    <row r="25" spans="2:9" ht="33.75" thickBot="1" x14ac:dyDescent="0.3">
      <c r="B25" s="14" t="s">
        <v>24</v>
      </c>
      <c r="C25" s="1"/>
      <c r="D25" s="29"/>
      <c r="E25" s="15">
        <v>46186</v>
      </c>
      <c r="F25" s="19">
        <f t="shared" si="4"/>
        <v>0</v>
      </c>
      <c r="G25" s="17" t="str">
        <f t="shared" si="3"/>
        <v>ATTENZIONE: problema inserimento valore</v>
      </c>
      <c r="H25" s="28"/>
    </row>
    <row r="26" spans="2:9" ht="33.75" thickBot="1" x14ac:dyDescent="0.3">
      <c r="B26" s="30" t="s">
        <v>76</v>
      </c>
      <c r="C26" s="2"/>
      <c r="D26" s="31">
        <v>1.9</v>
      </c>
      <c r="E26" s="15">
        <v>195979</v>
      </c>
      <c r="F26" s="19">
        <f>IF(C26&lt;=D26,D26*E26,C26*E26)*AND(C26&lt;&gt;0)</f>
        <v>0</v>
      </c>
      <c r="G26" s="17" t="str">
        <f t="shared" si="3"/>
        <v>ATTENZIONE: problema inserimento valore</v>
      </c>
      <c r="H26" s="28"/>
    </row>
    <row r="27" spans="2:9" ht="50.25" thickBot="1" x14ac:dyDescent="0.3">
      <c r="E27" s="26" t="s">
        <v>112</v>
      </c>
      <c r="F27" s="32">
        <f>TRUNC(F19+F20+F21+F22+F24+F25,2)</f>
        <v>0</v>
      </c>
      <c r="G27" s="26" t="s">
        <v>113</v>
      </c>
      <c r="H27" s="32">
        <f>TRUNC(F23+F26,2)</f>
        <v>0</v>
      </c>
    </row>
    <row r="28" spans="2:9" x14ac:dyDescent="0.25">
      <c r="B28" s="10"/>
      <c r="F28" s="24"/>
      <c r="G28" s="33"/>
      <c r="H28" s="24"/>
      <c r="I28" s="34"/>
    </row>
    <row r="29" spans="2:9" ht="17.25" thickBot="1" x14ac:dyDescent="0.3">
      <c r="B29" s="10"/>
      <c r="G29" s="6"/>
    </row>
    <row r="30" spans="2:9" ht="16.5" customHeight="1" thickBot="1" x14ac:dyDescent="0.3">
      <c r="B30" s="35" t="s">
        <v>19</v>
      </c>
      <c r="C30" s="36" t="s">
        <v>86</v>
      </c>
      <c r="D30" s="36" t="s">
        <v>84</v>
      </c>
      <c r="E30" s="36" t="s">
        <v>85</v>
      </c>
      <c r="F30" s="36" t="s">
        <v>11</v>
      </c>
      <c r="G30" s="37"/>
      <c r="H30" s="38"/>
    </row>
    <row r="31" spans="2:9" ht="17.25" thickBot="1" x14ac:dyDescent="0.3">
      <c r="B31" s="35"/>
      <c r="C31" s="36"/>
      <c r="D31" s="36"/>
      <c r="E31" s="36"/>
      <c r="F31" s="36"/>
      <c r="G31" s="37"/>
      <c r="H31" s="38"/>
    </row>
    <row r="32" spans="2:9" ht="41.25" customHeight="1" thickBot="1" x14ac:dyDescent="0.3">
      <c r="B32" s="35"/>
      <c r="C32" s="36"/>
      <c r="D32" s="36"/>
      <c r="E32" s="36"/>
      <c r="F32" s="36"/>
      <c r="G32" s="37"/>
      <c r="H32" s="38"/>
    </row>
    <row r="33" spans="2:8" ht="33.75" thickBot="1" x14ac:dyDescent="0.3">
      <c r="B33" s="14" t="s">
        <v>25</v>
      </c>
      <c r="C33" s="1"/>
      <c r="D33" s="39"/>
      <c r="E33" s="15">
        <v>89939</v>
      </c>
      <c r="F33" s="19">
        <f>E33*C33</f>
        <v>0</v>
      </c>
      <c r="G33" s="17" t="str">
        <f t="shared" ref="G33:G54" si="5">IF(C33="","ATTENZIONE: problema inserimento valore","")</f>
        <v>ATTENZIONE: problema inserimento valore</v>
      </c>
      <c r="H33" s="38"/>
    </row>
    <row r="34" spans="2:8" ht="33.75" thickBot="1" x14ac:dyDescent="0.3">
      <c r="B34" s="14" t="s">
        <v>26</v>
      </c>
      <c r="C34" s="1"/>
      <c r="D34" s="39"/>
      <c r="E34" s="15">
        <v>83840</v>
      </c>
      <c r="F34" s="19">
        <f t="shared" ref="F34:F44" si="6">E34*C34</f>
        <v>0</v>
      </c>
      <c r="G34" s="17" t="str">
        <f t="shared" si="5"/>
        <v>ATTENZIONE: problema inserimento valore</v>
      </c>
      <c r="H34" s="38"/>
    </row>
    <row r="35" spans="2:8" ht="33.75" thickBot="1" x14ac:dyDescent="0.3">
      <c r="B35" s="14" t="s">
        <v>27</v>
      </c>
      <c r="C35" s="1"/>
      <c r="D35" s="39"/>
      <c r="E35" s="15">
        <v>207870</v>
      </c>
      <c r="F35" s="19">
        <f t="shared" si="6"/>
        <v>0</v>
      </c>
      <c r="G35" s="17" t="str">
        <f t="shared" si="5"/>
        <v>ATTENZIONE: problema inserimento valore</v>
      </c>
      <c r="H35" s="38"/>
    </row>
    <row r="36" spans="2:8" ht="33.75" thickBot="1" x14ac:dyDescent="0.3">
      <c r="B36" s="14" t="s">
        <v>28</v>
      </c>
      <c r="C36" s="1"/>
      <c r="D36" s="39"/>
      <c r="E36" s="15">
        <v>158768</v>
      </c>
      <c r="F36" s="19">
        <f t="shared" si="6"/>
        <v>0</v>
      </c>
      <c r="G36" s="17" t="str">
        <f t="shared" si="5"/>
        <v>ATTENZIONE: problema inserimento valore</v>
      </c>
      <c r="H36" s="38"/>
    </row>
    <row r="37" spans="2:8" ht="33.75" thickBot="1" x14ac:dyDescent="0.3">
      <c r="B37" s="14" t="s">
        <v>29</v>
      </c>
      <c r="C37" s="1"/>
      <c r="D37" s="39"/>
      <c r="E37" s="15">
        <v>108548</v>
      </c>
      <c r="F37" s="19">
        <f t="shared" si="6"/>
        <v>0</v>
      </c>
      <c r="G37" s="17" t="str">
        <f t="shared" si="5"/>
        <v>ATTENZIONE: problema inserimento valore</v>
      </c>
      <c r="H37" s="38"/>
    </row>
    <row r="38" spans="2:8" ht="33.75" thickBot="1" x14ac:dyDescent="0.3">
      <c r="B38" s="14" t="s">
        <v>30</v>
      </c>
      <c r="C38" s="1"/>
      <c r="D38" s="39"/>
      <c r="E38" s="15">
        <v>20576</v>
      </c>
      <c r="F38" s="19">
        <f t="shared" si="6"/>
        <v>0</v>
      </c>
      <c r="G38" s="17" t="str">
        <f t="shared" si="5"/>
        <v>ATTENZIONE: problema inserimento valore</v>
      </c>
      <c r="H38" s="38"/>
    </row>
    <row r="39" spans="2:8" ht="33.75" thickBot="1" x14ac:dyDescent="0.3">
      <c r="B39" s="14" t="s">
        <v>31</v>
      </c>
      <c r="C39" s="1"/>
      <c r="D39" s="39"/>
      <c r="E39" s="15">
        <v>23092</v>
      </c>
      <c r="F39" s="19">
        <f t="shared" si="6"/>
        <v>0</v>
      </c>
      <c r="G39" s="17" t="str">
        <f t="shared" si="5"/>
        <v>ATTENZIONE: problema inserimento valore</v>
      </c>
      <c r="H39" s="38"/>
    </row>
    <row r="40" spans="2:8" ht="33.75" thickBot="1" x14ac:dyDescent="0.3">
      <c r="B40" s="14" t="s">
        <v>32</v>
      </c>
      <c r="C40" s="1"/>
      <c r="D40" s="39"/>
      <c r="E40" s="15">
        <v>201133</v>
      </c>
      <c r="F40" s="19">
        <f t="shared" si="6"/>
        <v>0</v>
      </c>
      <c r="G40" s="17" t="str">
        <f t="shared" si="5"/>
        <v>ATTENZIONE: problema inserimento valore</v>
      </c>
      <c r="H40" s="38"/>
    </row>
    <row r="41" spans="2:8" ht="33.75" thickBot="1" x14ac:dyDescent="0.3">
      <c r="B41" s="14" t="s">
        <v>141</v>
      </c>
      <c r="C41" s="1"/>
      <c r="D41" s="39"/>
      <c r="E41" s="15">
        <v>12272</v>
      </c>
      <c r="F41" s="19">
        <f t="shared" si="6"/>
        <v>0</v>
      </c>
      <c r="G41" s="17" t="str">
        <f t="shared" si="5"/>
        <v>ATTENZIONE: problema inserimento valore</v>
      </c>
      <c r="H41" s="38"/>
    </row>
    <row r="42" spans="2:8" ht="33.75" thickBot="1" x14ac:dyDescent="0.3">
      <c r="B42" s="14" t="s">
        <v>142</v>
      </c>
      <c r="C42" s="1"/>
      <c r="D42" s="39"/>
      <c r="E42" s="15">
        <v>11181</v>
      </c>
      <c r="F42" s="19">
        <f t="shared" si="6"/>
        <v>0</v>
      </c>
      <c r="G42" s="17" t="str">
        <f t="shared" si="5"/>
        <v>ATTENZIONE: problema inserimento valore</v>
      </c>
      <c r="H42" s="38"/>
    </row>
    <row r="43" spans="2:8" ht="33.75" thickBot="1" x14ac:dyDescent="0.3">
      <c r="B43" s="14" t="s">
        <v>143</v>
      </c>
      <c r="C43" s="1"/>
      <c r="D43" s="39"/>
      <c r="E43" s="15">
        <v>20926</v>
      </c>
      <c r="F43" s="19">
        <f t="shared" si="6"/>
        <v>0</v>
      </c>
      <c r="G43" s="17" t="str">
        <f t="shared" si="5"/>
        <v>ATTENZIONE: problema inserimento valore</v>
      </c>
      <c r="H43" s="38"/>
    </row>
    <row r="44" spans="2:8" ht="33.75" thickBot="1" x14ac:dyDescent="0.3">
      <c r="B44" s="14" t="s">
        <v>144</v>
      </c>
      <c r="C44" s="1"/>
      <c r="D44" s="39"/>
      <c r="E44" s="15">
        <v>72971</v>
      </c>
      <c r="F44" s="19">
        <f t="shared" si="6"/>
        <v>0</v>
      </c>
      <c r="G44" s="17" t="str">
        <f t="shared" si="5"/>
        <v>ATTENZIONE: problema inserimento valore</v>
      </c>
      <c r="H44" s="38"/>
    </row>
    <row r="45" spans="2:8" ht="33.75" thickBot="1" x14ac:dyDescent="0.3">
      <c r="B45" s="30" t="s">
        <v>77</v>
      </c>
      <c r="C45" s="1"/>
      <c r="D45" s="31">
        <v>0.67</v>
      </c>
      <c r="E45" s="15">
        <v>1011115</v>
      </c>
      <c r="F45" s="19">
        <f>IF(C45&lt;=D45,D45*E45,C45*E45)*AND(C45&lt;&gt;0)</f>
        <v>0</v>
      </c>
      <c r="G45" s="17" t="str">
        <f t="shared" si="5"/>
        <v>ATTENZIONE: problema inserimento valore</v>
      </c>
      <c r="H45" s="38"/>
    </row>
    <row r="46" spans="2:8" ht="33.75" thickBot="1" x14ac:dyDescent="0.3">
      <c r="B46" s="14" t="s">
        <v>216</v>
      </c>
      <c r="C46" s="1"/>
      <c r="D46" s="40"/>
      <c r="E46" s="15">
        <v>22681</v>
      </c>
      <c r="F46" s="19">
        <f t="shared" ref="F46:F47" si="7">IF(C46&lt;=D46,D46*E46,C46*E46)*AND(C46&lt;&gt;0)</f>
        <v>0</v>
      </c>
      <c r="G46" s="17" t="str">
        <f t="shared" si="5"/>
        <v>ATTENZIONE: problema inserimento valore</v>
      </c>
      <c r="H46" s="38"/>
    </row>
    <row r="47" spans="2:8" ht="33.75" thickBot="1" x14ac:dyDescent="0.3">
      <c r="B47" s="14" t="s">
        <v>217</v>
      </c>
      <c r="C47" s="1"/>
      <c r="D47" s="41"/>
      <c r="E47" s="15">
        <v>28733</v>
      </c>
      <c r="F47" s="19">
        <f t="shared" si="7"/>
        <v>0</v>
      </c>
      <c r="G47" s="17" t="str">
        <f t="shared" si="5"/>
        <v>ATTENZIONE: problema inserimento valore</v>
      </c>
      <c r="H47" s="38"/>
    </row>
    <row r="48" spans="2:8" ht="33.75" thickBot="1" x14ac:dyDescent="0.3">
      <c r="B48" s="14" t="s">
        <v>145</v>
      </c>
      <c r="C48" s="1"/>
      <c r="D48" s="41"/>
      <c r="E48" s="15">
        <v>24691</v>
      </c>
      <c r="F48" s="19">
        <f t="shared" ref="F48:F52" si="8">E48*C48</f>
        <v>0</v>
      </c>
      <c r="G48" s="17" t="str">
        <f t="shared" si="5"/>
        <v>ATTENZIONE: problema inserimento valore</v>
      </c>
      <c r="H48" s="38"/>
    </row>
    <row r="49" spans="2:8" ht="33.75" thickBot="1" x14ac:dyDescent="0.3">
      <c r="B49" s="14" t="s">
        <v>146</v>
      </c>
      <c r="C49" s="1"/>
      <c r="D49" s="41"/>
      <c r="E49" s="15">
        <v>205632</v>
      </c>
      <c r="F49" s="19">
        <f t="shared" si="8"/>
        <v>0</v>
      </c>
      <c r="G49" s="17" t="str">
        <f t="shared" si="5"/>
        <v>ATTENZIONE: problema inserimento valore</v>
      </c>
      <c r="H49" s="38"/>
    </row>
    <row r="50" spans="2:8" ht="33.75" thickBot="1" x14ac:dyDescent="0.3">
      <c r="B50" s="14" t="s">
        <v>147</v>
      </c>
      <c r="C50" s="1"/>
      <c r="D50" s="41"/>
      <c r="E50" s="15">
        <v>16245</v>
      </c>
      <c r="F50" s="19">
        <f t="shared" si="8"/>
        <v>0</v>
      </c>
      <c r="G50" s="17" t="str">
        <f t="shared" si="5"/>
        <v>ATTENZIONE: problema inserimento valore</v>
      </c>
      <c r="H50" s="38"/>
    </row>
    <row r="51" spans="2:8" ht="33.75" thickBot="1" x14ac:dyDescent="0.3">
      <c r="B51" s="14" t="s">
        <v>148</v>
      </c>
      <c r="C51" s="1"/>
      <c r="D51" s="41"/>
      <c r="E51" s="15">
        <v>1117</v>
      </c>
      <c r="F51" s="19">
        <f t="shared" si="8"/>
        <v>0</v>
      </c>
      <c r="G51" s="17" t="str">
        <f t="shared" si="5"/>
        <v>ATTENZIONE: problema inserimento valore</v>
      </c>
      <c r="H51" s="38"/>
    </row>
    <row r="52" spans="2:8" ht="33.75" thickBot="1" x14ac:dyDescent="0.3">
      <c r="B52" s="14" t="s">
        <v>149</v>
      </c>
      <c r="C52" s="1"/>
      <c r="D52" s="42"/>
      <c r="E52" s="15">
        <v>108867</v>
      </c>
      <c r="F52" s="19">
        <f t="shared" si="8"/>
        <v>0</v>
      </c>
      <c r="G52" s="17" t="str">
        <f t="shared" si="5"/>
        <v>ATTENZIONE: problema inserimento valore</v>
      </c>
      <c r="H52" s="38"/>
    </row>
    <row r="53" spans="2:8" ht="17.25" thickBot="1" x14ac:dyDescent="0.3">
      <c r="B53" s="30" t="s">
        <v>215</v>
      </c>
      <c r="C53" s="1"/>
      <c r="D53" s="31">
        <v>0.81</v>
      </c>
      <c r="E53" s="15">
        <v>407965</v>
      </c>
      <c r="F53" s="19">
        <f>IF(C53&lt;=D53,D53*E53,C53*E53)*AND(C53&lt;&gt;0)</f>
        <v>0</v>
      </c>
      <c r="G53" s="17" t="str">
        <f t="shared" si="5"/>
        <v>ATTENZIONE: problema inserimento valore</v>
      </c>
      <c r="H53" s="38"/>
    </row>
    <row r="54" spans="2:8" ht="33.75" thickBot="1" x14ac:dyDescent="0.3">
      <c r="B54" s="30" t="s">
        <v>150</v>
      </c>
      <c r="C54" s="1"/>
      <c r="D54" s="31">
        <v>0.4</v>
      </c>
      <c r="E54" s="43">
        <v>18844</v>
      </c>
      <c r="F54" s="19">
        <f>IF(C54&lt;=D54,D54*E54,C54*E54)*AND(C54&lt;&gt;0)</f>
        <v>0</v>
      </c>
      <c r="G54" s="17" t="str">
        <f t="shared" si="5"/>
        <v>ATTENZIONE: problema inserimento valore</v>
      </c>
      <c r="H54" s="38"/>
    </row>
    <row r="55" spans="2:8" ht="50.25" thickBot="1" x14ac:dyDescent="0.3">
      <c r="C55" s="24"/>
      <c r="D55" s="23"/>
      <c r="E55" s="21" t="s">
        <v>114</v>
      </c>
      <c r="F55" s="22">
        <f>TRUNC(SUM(F33:F44)+SUM(F46:F52),2)</f>
        <v>0</v>
      </c>
      <c r="G55" s="26" t="s">
        <v>115</v>
      </c>
      <c r="H55" s="32">
        <f>TRUNC(F45+F53+F54,2)</f>
        <v>0</v>
      </c>
    </row>
    <row r="56" spans="2:8" x14ac:dyDescent="0.25">
      <c r="E56" s="6"/>
      <c r="F56" s="24"/>
      <c r="G56" s="33"/>
      <c r="H56" s="24"/>
    </row>
    <row r="57" spans="2:8" ht="17.25" thickBot="1" x14ac:dyDescent="0.3">
      <c r="B57" s="25"/>
      <c r="G57" s="6"/>
    </row>
    <row r="58" spans="2:8" ht="17.25" thickBot="1" x14ac:dyDescent="0.3">
      <c r="B58" s="26" t="s">
        <v>33</v>
      </c>
      <c r="C58" s="27" t="s">
        <v>83</v>
      </c>
      <c r="D58" s="27" t="s">
        <v>85</v>
      </c>
      <c r="E58" s="27" t="s">
        <v>11</v>
      </c>
      <c r="F58" s="6"/>
      <c r="G58" s="6"/>
    </row>
    <row r="59" spans="2:8" ht="33.75" thickBot="1" x14ac:dyDescent="0.3">
      <c r="B59" s="14" t="s">
        <v>162</v>
      </c>
      <c r="C59" s="1"/>
      <c r="D59" s="15">
        <v>2855</v>
      </c>
      <c r="E59" s="19">
        <f>C59*D59</f>
        <v>0</v>
      </c>
      <c r="F59" s="17" t="str">
        <f>IF(C59="","ATTENZIONE: problema inserimento valore","")</f>
        <v>ATTENZIONE: problema inserimento valore</v>
      </c>
      <c r="G59" s="44"/>
    </row>
    <row r="60" spans="2:8" ht="33.75" thickBot="1" x14ac:dyDescent="0.3">
      <c r="B60" s="14" t="s">
        <v>163</v>
      </c>
      <c r="C60" s="1"/>
      <c r="D60" s="15">
        <v>91834</v>
      </c>
      <c r="E60" s="19">
        <f t="shared" ref="E60:E66" si="9">C60*D60</f>
        <v>0</v>
      </c>
      <c r="F60" s="17" t="str">
        <f t="shared" ref="F60:F66" si="10">IF(C60="","ATTENZIONE: problema inserimento valore","")</f>
        <v>ATTENZIONE: problema inserimento valore</v>
      </c>
      <c r="G60" s="44"/>
    </row>
    <row r="61" spans="2:8" ht="33.75" thickBot="1" x14ac:dyDescent="0.3">
      <c r="B61" s="14" t="s">
        <v>164</v>
      </c>
      <c r="C61" s="1"/>
      <c r="D61" s="15">
        <v>37813</v>
      </c>
      <c r="E61" s="19">
        <f t="shared" si="9"/>
        <v>0</v>
      </c>
      <c r="F61" s="17" t="str">
        <f t="shared" si="10"/>
        <v>ATTENZIONE: problema inserimento valore</v>
      </c>
      <c r="G61" s="44"/>
    </row>
    <row r="62" spans="2:8" ht="33.75" thickBot="1" x14ac:dyDescent="0.3">
      <c r="B62" s="14" t="s">
        <v>134</v>
      </c>
      <c r="C62" s="1"/>
      <c r="D62" s="15">
        <v>73689</v>
      </c>
      <c r="E62" s="19">
        <f t="shared" si="9"/>
        <v>0</v>
      </c>
      <c r="F62" s="17" t="str">
        <f t="shared" si="10"/>
        <v>ATTENZIONE: problema inserimento valore</v>
      </c>
      <c r="G62" s="44"/>
    </row>
    <row r="63" spans="2:8" ht="33.75" thickBot="1" x14ac:dyDescent="0.3">
      <c r="B63" s="14" t="s">
        <v>151</v>
      </c>
      <c r="C63" s="1"/>
      <c r="D63" s="15">
        <v>565</v>
      </c>
      <c r="E63" s="19">
        <f t="shared" si="9"/>
        <v>0</v>
      </c>
      <c r="F63" s="17" t="str">
        <f t="shared" si="10"/>
        <v>ATTENZIONE: problema inserimento valore</v>
      </c>
      <c r="G63" s="44"/>
    </row>
    <row r="64" spans="2:8" ht="33.75" thickBot="1" x14ac:dyDescent="0.3">
      <c r="B64" s="14" t="s">
        <v>152</v>
      </c>
      <c r="C64" s="1"/>
      <c r="D64" s="15">
        <v>17194</v>
      </c>
      <c r="E64" s="19">
        <f t="shared" si="9"/>
        <v>0</v>
      </c>
      <c r="F64" s="17" t="str">
        <f t="shared" si="10"/>
        <v>ATTENZIONE: problema inserimento valore</v>
      </c>
      <c r="G64" s="44"/>
    </row>
    <row r="65" spans="1:7" ht="33.75" thickBot="1" x14ac:dyDescent="0.3">
      <c r="B65" s="14" t="s">
        <v>153</v>
      </c>
      <c r="C65" s="1"/>
      <c r="D65" s="15">
        <v>5949</v>
      </c>
      <c r="E65" s="19">
        <f t="shared" si="9"/>
        <v>0</v>
      </c>
      <c r="F65" s="17" t="str">
        <f t="shared" si="10"/>
        <v>ATTENZIONE: problema inserimento valore</v>
      </c>
      <c r="G65" s="44"/>
    </row>
    <row r="66" spans="1:7" ht="33.75" thickBot="1" x14ac:dyDescent="0.3">
      <c r="B66" s="45" t="s">
        <v>154</v>
      </c>
      <c r="C66" s="1"/>
      <c r="D66" s="15">
        <v>36685</v>
      </c>
      <c r="E66" s="19">
        <f t="shared" si="9"/>
        <v>0</v>
      </c>
      <c r="F66" s="17" t="str">
        <f t="shared" si="10"/>
        <v>ATTENZIONE: problema inserimento valore</v>
      </c>
      <c r="G66" s="44"/>
    </row>
    <row r="67" spans="1:7" ht="33.75" thickBot="1" x14ac:dyDescent="0.3">
      <c r="B67" s="10"/>
      <c r="D67" s="21" t="s">
        <v>116</v>
      </c>
      <c r="E67" s="22">
        <f>TRUNC(SUM(E59:E66),2)</f>
        <v>0</v>
      </c>
      <c r="G67" s="6"/>
    </row>
    <row r="68" spans="1:7" x14ac:dyDescent="0.25">
      <c r="A68" s="33"/>
      <c r="B68" s="46"/>
      <c r="D68" s="23"/>
      <c r="E68" s="24"/>
    </row>
    <row r="69" spans="1:7" ht="17.25" thickBot="1" x14ac:dyDescent="0.3">
      <c r="B69" s="25"/>
      <c r="G69" s="6"/>
    </row>
    <row r="70" spans="1:7" ht="17.25" thickBot="1" x14ac:dyDescent="0.3">
      <c r="B70" s="26" t="s">
        <v>34</v>
      </c>
      <c r="C70" s="27" t="s">
        <v>83</v>
      </c>
      <c r="D70" s="27" t="s">
        <v>85</v>
      </c>
      <c r="E70" s="27" t="s">
        <v>11</v>
      </c>
      <c r="F70" s="33"/>
      <c r="G70" s="6"/>
    </row>
    <row r="71" spans="1:7" ht="17.25" thickBot="1" x14ac:dyDescent="0.3">
      <c r="B71" s="14" t="s">
        <v>35</v>
      </c>
      <c r="C71" s="1"/>
      <c r="D71" s="15">
        <v>822529</v>
      </c>
      <c r="E71" s="19">
        <f>C71*D71</f>
        <v>0</v>
      </c>
      <c r="F71" s="17" t="str">
        <f t="shared" ref="F71:F74" si="11">IF(C71="","ATTENZIONE: problema inserimento valore","")</f>
        <v>ATTENZIONE: problema inserimento valore</v>
      </c>
      <c r="G71" s="44"/>
    </row>
    <row r="72" spans="1:7" ht="17.25" thickBot="1" x14ac:dyDescent="0.3">
      <c r="B72" s="14" t="s">
        <v>36</v>
      </c>
      <c r="C72" s="1"/>
      <c r="D72" s="15">
        <v>14192</v>
      </c>
      <c r="E72" s="19">
        <f t="shared" ref="E72:E74" si="12">C72*D72</f>
        <v>0</v>
      </c>
      <c r="F72" s="17" t="str">
        <f t="shared" si="11"/>
        <v>ATTENZIONE: problema inserimento valore</v>
      </c>
      <c r="G72" s="44"/>
    </row>
    <row r="73" spans="1:7" ht="17.25" thickBot="1" x14ac:dyDescent="0.3">
      <c r="B73" s="14" t="s">
        <v>37</v>
      </c>
      <c r="C73" s="1"/>
      <c r="D73" s="15">
        <v>4345</v>
      </c>
      <c r="E73" s="19">
        <f t="shared" si="12"/>
        <v>0</v>
      </c>
      <c r="F73" s="17" t="str">
        <f t="shared" si="11"/>
        <v>ATTENZIONE: problema inserimento valore</v>
      </c>
      <c r="G73" s="44"/>
    </row>
    <row r="74" spans="1:7" ht="17.25" thickBot="1" x14ac:dyDescent="0.3">
      <c r="B74" s="14" t="s">
        <v>38</v>
      </c>
      <c r="C74" s="1"/>
      <c r="D74" s="15">
        <v>29310</v>
      </c>
      <c r="E74" s="19">
        <f t="shared" si="12"/>
        <v>0</v>
      </c>
      <c r="F74" s="17" t="str">
        <f t="shared" si="11"/>
        <v>ATTENZIONE: problema inserimento valore</v>
      </c>
      <c r="G74" s="44"/>
    </row>
    <row r="75" spans="1:7" ht="33.75" thickBot="1" x14ac:dyDescent="0.3">
      <c r="B75" s="10"/>
      <c r="D75" s="47" t="s">
        <v>117</v>
      </c>
      <c r="E75" s="22">
        <f>TRUNC(SUM(E71:E74),2)</f>
        <v>0</v>
      </c>
      <c r="F75" s="33"/>
      <c r="G75" s="6"/>
    </row>
    <row r="76" spans="1:7" x14ac:dyDescent="0.25">
      <c r="B76" s="10"/>
      <c r="D76" s="23"/>
      <c r="E76" s="24"/>
      <c r="F76" s="33"/>
      <c r="G76" s="6"/>
    </row>
    <row r="77" spans="1:7" ht="17.25" thickBot="1" x14ac:dyDescent="0.3">
      <c r="B77" s="10"/>
      <c r="G77" s="6"/>
    </row>
    <row r="78" spans="1:7" ht="17.25" thickBot="1" x14ac:dyDescent="0.3">
      <c r="B78" s="26" t="s">
        <v>39</v>
      </c>
      <c r="C78" s="27" t="s">
        <v>87</v>
      </c>
      <c r="D78" s="27" t="s">
        <v>85</v>
      </c>
      <c r="E78" s="27" t="s">
        <v>11</v>
      </c>
      <c r="F78" s="33"/>
      <c r="G78" s="6"/>
    </row>
    <row r="79" spans="1:7" ht="50.25" thickBot="1" x14ac:dyDescent="0.3">
      <c r="B79" s="45" t="s">
        <v>78</v>
      </c>
      <c r="C79" s="1"/>
      <c r="D79" s="15">
        <v>3831</v>
      </c>
      <c r="E79" s="19">
        <f>C79*D79</f>
        <v>0</v>
      </c>
      <c r="F79" s="17" t="str">
        <f t="shared" ref="F79" si="13">IF(C79="","ATTENZIONE: problema inserimento valore","")</f>
        <v>ATTENZIONE: problema inserimento valore</v>
      </c>
      <c r="G79" s="6"/>
    </row>
    <row r="80" spans="1:7" ht="55.5" customHeight="1" thickBot="1" x14ac:dyDescent="0.3">
      <c r="B80" s="48"/>
      <c r="C80" s="49"/>
      <c r="D80" s="50" t="s">
        <v>118</v>
      </c>
      <c r="E80" s="51">
        <f>TRUNC(SUM(E79:E79),2)</f>
        <v>0</v>
      </c>
      <c r="F80" s="33"/>
      <c r="G80" s="6"/>
    </row>
    <row r="81" spans="2:9" ht="39.75" customHeight="1" x14ac:dyDescent="0.25">
      <c r="B81" s="48"/>
      <c r="F81" s="49"/>
      <c r="G81" s="23"/>
      <c r="H81" s="52"/>
      <c r="I81" s="33"/>
    </row>
    <row r="82" spans="2:9" ht="17.25" thickBot="1" x14ac:dyDescent="0.3">
      <c r="B82" s="10"/>
      <c r="G82" s="6"/>
    </row>
    <row r="83" spans="2:9" ht="33.75" thickBot="1" x14ac:dyDescent="0.3">
      <c r="B83" s="26" t="s">
        <v>40</v>
      </c>
      <c r="C83" s="27" t="s">
        <v>83</v>
      </c>
      <c r="D83" s="27" t="s">
        <v>84</v>
      </c>
      <c r="E83" s="27" t="s">
        <v>88</v>
      </c>
      <c r="F83" s="27" t="s">
        <v>11</v>
      </c>
      <c r="G83" s="28"/>
    </row>
    <row r="84" spans="2:9" ht="66.75" thickBot="1" x14ac:dyDescent="0.3">
      <c r="B84" s="45" t="s">
        <v>126</v>
      </c>
      <c r="C84" s="1"/>
      <c r="D84" s="39"/>
      <c r="E84" s="15">
        <v>90078</v>
      </c>
      <c r="F84" s="19">
        <f>E84*C84</f>
        <v>0</v>
      </c>
      <c r="G84" s="17" t="str">
        <f>IF(C84="","ATTENZIONE: problema inserimento valore","")</f>
        <v>ATTENZIONE: problema inserimento valore</v>
      </c>
      <c r="H84" s="44"/>
    </row>
    <row r="85" spans="2:9" ht="66.75" thickBot="1" x14ac:dyDescent="0.3">
      <c r="B85" s="45" t="s">
        <v>130</v>
      </c>
      <c r="C85" s="1"/>
      <c r="D85" s="39"/>
      <c r="E85" s="15">
        <v>13133</v>
      </c>
      <c r="F85" s="19">
        <f t="shared" ref="F85:F91" si="14">E85*C85</f>
        <v>0</v>
      </c>
      <c r="G85" s="17" t="str">
        <f t="shared" ref="G85:G92" si="15">IF(C85="","ATTENZIONE: problema inserimento valore","")</f>
        <v>ATTENZIONE: problema inserimento valore</v>
      </c>
      <c r="H85" s="44"/>
    </row>
    <row r="86" spans="2:9" ht="66.75" thickBot="1" x14ac:dyDescent="0.3">
      <c r="B86" s="45" t="s">
        <v>127</v>
      </c>
      <c r="C86" s="1"/>
      <c r="D86" s="39"/>
      <c r="E86" s="15">
        <v>1852</v>
      </c>
      <c r="F86" s="19">
        <f t="shared" si="14"/>
        <v>0</v>
      </c>
      <c r="G86" s="17" t="str">
        <f t="shared" si="15"/>
        <v>ATTENZIONE: problema inserimento valore</v>
      </c>
      <c r="H86" s="44"/>
    </row>
    <row r="87" spans="2:9" ht="66.75" thickBot="1" x14ac:dyDescent="0.3">
      <c r="B87" s="45" t="s">
        <v>128</v>
      </c>
      <c r="C87" s="1"/>
      <c r="D87" s="39"/>
      <c r="E87" s="15">
        <v>220</v>
      </c>
      <c r="F87" s="19">
        <f t="shared" si="14"/>
        <v>0</v>
      </c>
      <c r="G87" s="17" t="str">
        <f t="shared" si="15"/>
        <v>ATTENZIONE: problema inserimento valore</v>
      </c>
      <c r="H87" s="44"/>
    </row>
    <row r="88" spans="2:9" ht="66.75" thickBot="1" x14ac:dyDescent="0.3">
      <c r="B88" s="45" t="s">
        <v>129</v>
      </c>
      <c r="C88" s="1"/>
      <c r="D88" s="39"/>
      <c r="E88" s="15">
        <v>6104</v>
      </c>
      <c r="F88" s="19">
        <f t="shared" si="14"/>
        <v>0</v>
      </c>
      <c r="G88" s="17" t="str">
        <f t="shared" si="15"/>
        <v>ATTENZIONE: problema inserimento valore</v>
      </c>
      <c r="H88" s="44"/>
    </row>
    <row r="89" spans="2:9" ht="66.75" thickBot="1" x14ac:dyDescent="0.3">
      <c r="B89" s="45" t="s">
        <v>131</v>
      </c>
      <c r="C89" s="1"/>
      <c r="D89" s="39"/>
      <c r="E89" s="15">
        <v>73</v>
      </c>
      <c r="F89" s="19">
        <f t="shared" si="14"/>
        <v>0</v>
      </c>
      <c r="G89" s="17" t="str">
        <f t="shared" si="15"/>
        <v>ATTENZIONE: problema inserimento valore</v>
      </c>
      <c r="H89" s="44"/>
    </row>
    <row r="90" spans="2:9" ht="66.75" thickBot="1" x14ac:dyDescent="0.3">
      <c r="B90" s="45" t="s">
        <v>132</v>
      </c>
      <c r="C90" s="1"/>
      <c r="D90" s="39"/>
      <c r="E90" s="15">
        <v>7474</v>
      </c>
      <c r="F90" s="19">
        <f t="shared" si="14"/>
        <v>0</v>
      </c>
      <c r="G90" s="17" t="str">
        <f t="shared" si="15"/>
        <v>ATTENZIONE: problema inserimento valore</v>
      </c>
      <c r="H90" s="44"/>
    </row>
    <row r="91" spans="2:9" ht="66.75" thickBot="1" x14ac:dyDescent="0.3">
      <c r="B91" s="45" t="s">
        <v>133</v>
      </c>
      <c r="C91" s="1"/>
      <c r="D91" s="39"/>
      <c r="E91" s="15">
        <v>695</v>
      </c>
      <c r="F91" s="19">
        <f t="shared" si="14"/>
        <v>0</v>
      </c>
      <c r="G91" s="17" t="str">
        <f t="shared" si="15"/>
        <v>ATTENZIONE: problema inserimento valore</v>
      </c>
      <c r="H91" s="44"/>
    </row>
    <row r="92" spans="2:9" ht="33.75" thickBot="1" x14ac:dyDescent="0.3">
      <c r="B92" s="30" t="s">
        <v>79</v>
      </c>
      <c r="C92" s="2"/>
      <c r="D92" s="31">
        <v>21.19</v>
      </c>
      <c r="E92" s="15">
        <v>119630</v>
      </c>
      <c r="F92" s="19">
        <f>IF(C92&lt;=D92,D92*E92,C92*E92)*AND(C92&lt;&gt;0)</f>
        <v>0</v>
      </c>
      <c r="G92" s="17" t="str">
        <f t="shared" si="15"/>
        <v>ATTENZIONE: problema inserimento valore</v>
      </c>
      <c r="H92" s="44"/>
    </row>
    <row r="93" spans="2:9" ht="64.5" customHeight="1" thickBot="1" x14ac:dyDescent="0.3">
      <c r="B93" s="10"/>
      <c r="E93" s="53" t="s">
        <v>119</v>
      </c>
      <c r="F93" s="22">
        <f>TRUNC(SUM(F84:F91),2)</f>
        <v>0</v>
      </c>
      <c r="G93" s="26" t="s">
        <v>120</v>
      </c>
      <c r="H93" s="32">
        <f>TRUNC(F92,2)</f>
        <v>0</v>
      </c>
    </row>
    <row r="94" spans="2:9" x14ac:dyDescent="0.25">
      <c r="B94" s="10"/>
      <c r="G94" s="6"/>
    </row>
    <row r="95" spans="2:9" ht="17.25" thickBot="1" x14ac:dyDescent="0.3">
      <c r="B95" s="10"/>
      <c r="G95" s="6"/>
    </row>
    <row r="96" spans="2:9" ht="33.75" thickBot="1" x14ac:dyDescent="0.3">
      <c r="B96" s="27" t="s">
        <v>180</v>
      </c>
      <c r="C96" s="27" t="s">
        <v>89</v>
      </c>
      <c r="D96" s="27" t="s">
        <v>84</v>
      </c>
      <c r="E96" s="27" t="s">
        <v>85</v>
      </c>
      <c r="F96" s="27" t="s">
        <v>11</v>
      </c>
      <c r="G96" s="17"/>
    </row>
    <row r="97" spans="1:13" ht="50.25" thickBot="1" x14ac:dyDescent="0.3">
      <c r="B97" s="14" t="s">
        <v>41</v>
      </c>
      <c r="C97" s="1"/>
      <c r="D97" s="39"/>
      <c r="E97" s="15">
        <v>14014</v>
      </c>
      <c r="F97" s="19">
        <f>E97*C97</f>
        <v>0</v>
      </c>
      <c r="G97" s="17" t="str">
        <f>IF(C97="","ATTENZIONE: problema inserimento valore","")</f>
        <v>ATTENZIONE: problema inserimento valore</v>
      </c>
      <c r="H97" s="44"/>
    </row>
    <row r="98" spans="1:13" ht="50.25" thickBot="1" x14ac:dyDescent="0.3">
      <c r="B98" s="14" t="s">
        <v>42</v>
      </c>
      <c r="C98" s="1"/>
      <c r="D98" s="39"/>
      <c r="E98" s="15">
        <v>1053</v>
      </c>
      <c r="F98" s="19">
        <f t="shared" ref="F98:F101" si="16">E98*C98</f>
        <v>0</v>
      </c>
      <c r="G98" s="17" t="str">
        <f t="shared" ref="G98:G102" si="17">IF(C98="","ATTENZIONE: problema inserimento valore","")</f>
        <v>ATTENZIONE: problema inserimento valore</v>
      </c>
      <c r="H98" s="44"/>
    </row>
    <row r="99" spans="1:13" ht="50.25" thickBot="1" x14ac:dyDescent="0.3">
      <c r="B99" s="14" t="s">
        <v>43</v>
      </c>
      <c r="C99" s="1"/>
      <c r="D99" s="39"/>
      <c r="E99" s="15">
        <v>804</v>
      </c>
      <c r="F99" s="19">
        <f t="shared" si="16"/>
        <v>0</v>
      </c>
      <c r="G99" s="17" t="str">
        <f t="shared" si="17"/>
        <v>ATTENZIONE: problema inserimento valore</v>
      </c>
      <c r="H99" s="44"/>
    </row>
    <row r="100" spans="1:13" ht="50.25" thickBot="1" x14ac:dyDescent="0.3">
      <c r="B100" s="14" t="s">
        <v>44</v>
      </c>
      <c r="C100" s="1"/>
      <c r="D100" s="39"/>
      <c r="E100" s="15">
        <v>212</v>
      </c>
      <c r="F100" s="19">
        <f t="shared" si="16"/>
        <v>0</v>
      </c>
      <c r="G100" s="17" t="str">
        <f t="shared" si="17"/>
        <v>ATTENZIONE: problema inserimento valore</v>
      </c>
      <c r="H100" s="44"/>
    </row>
    <row r="101" spans="1:13" ht="33.75" thickBot="1" x14ac:dyDescent="0.3">
      <c r="B101" s="45" t="s">
        <v>45</v>
      </c>
      <c r="C101" s="1"/>
      <c r="D101" s="39"/>
      <c r="E101" s="15">
        <v>3110</v>
      </c>
      <c r="F101" s="19">
        <f t="shared" si="16"/>
        <v>0</v>
      </c>
      <c r="G101" s="17" t="str">
        <f t="shared" si="17"/>
        <v>ATTENZIONE: problema inserimento valore</v>
      </c>
      <c r="H101" s="44"/>
    </row>
    <row r="102" spans="1:13" ht="33.75" thickBot="1" x14ac:dyDescent="0.3">
      <c r="B102" s="30" t="s">
        <v>80</v>
      </c>
      <c r="C102" s="2"/>
      <c r="D102" s="31">
        <v>15.14</v>
      </c>
      <c r="E102" s="15">
        <v>19193</v>
      </c>
      <c r="F102" s="19">
        <f>IF(C102&lt;=D102,D102*E102,C102*E102)*AND(C102&lt;&gt;0)</f>
        <v>0</v>
      </c>
      <c r="G102" s="17" t="str">
        <f t="shared" si="17"/>
        <v>ATTENZIONE: problema inserimento valore</v>
      </c>
      <c r="H102" s="44"/>
    </row>
    <row r="103" spans="1:13" s="33" customFormat="1" ht="66.75" thickBot="1" x14ac:dyDescent="0.3">
      <c r="B103" s="54"/>
      <c r="C103" s="55"/>
      <c r="D103" s="55"/>
      <c r="E103" s="21" t="s">
        <v>196</v>
      </c>
      <c r="F103" s="22">
        <f>TRUNC(SUM(F97:F101),2)</f>
        <v>0</v>
      </c>
      <c r="G103" s="26" t="s">
        <v>197</v>
      </c>
      <c r="H103" s="32">
        <f>TRUNC(F102,2)</f>
        <v>0</v>
      </c>
    </row>
    <row r="104" spans="1:13" s="33" customFormat="1" x14ac:dyDescent="0.25">
      <c r="C104" s="55"/>
      <c r="D104" s="55"/>
      <c r="E104" s="56"/>
      <c r="F104" s="24"/>
      <c r="G104" s="57"/>
      <c r="H104" s="24"/>
      <c r="I104" s="58"/>
    </row>
    <row r="105" spans="1:13" ht="17.25" thickBot="1" x14ac:dyDescent="0.3">
      <c r="B105" s="48"/>
      <c r="C105" s="55"/>
      <c r="D105" s="55"/>
      <c r="E105" s="59"/>
      <c r="F105" s="59"/>
      <c r="G105" s="59"/>
      <c r="H105" s="59"/>
      <c r="I105" s="56"/>
      <c r="J105" s="60"/>
      <c r="K105" s="57"/>
      <c r="L105" s="61"/>
      <c r="M105" s="62"/>
    </row>
    <row r="106" spans="1:13" ht="33.75" thickBot="1" x14ac:dyDescent="0.3">
      <c r="B106" s="26" t="s">
        <v>181</v>
      </c>
      <c r="C106" s="27" t="s">
        <v>83</v>
      </c>
      <c r="D106" s="27" t="s">
        <v>84</v>
      </c>
      <c r="E106" s="27" t="s">
        <v>85</v>
      </c>
      <c r="F106" s="27" t="s">
        <v>11</v>
      </c>
      <c r="G106" s="28"/>
    </row>
    <row r="107" spans="1:13" s="33" customFormat="1" ht="33.75" thickBot="1" x14ac:dyDescent="0.3">
      <c r="A107" s="6"/>
      <c r="B107" s="63" t="s">
        <v>165</v>
      </c>
      <c r="C107" s="1"/>
      <c r="D107" s="64"/>
      <c r="E107" s="15">
        <v>319</v>
      </c>
      <c r="F107" s="19">
        <f>E107*C107</f>
        <v>0</v>
      </c>
      <c r="G107" s="17" t="str">
        <f t="shared" ref="G107:G129" si="18">IF(C107="","ATTENZIONE: problema inserimento valore","")</f>
        <v>ATTENZIONE: problema inserimento valore</v>
      </c>
      <c r="H107" s="65"/>
    </row>
    <row r="108" spans="1:13" s="33" customFormat="1" ht="33.75" thickBot="1" x14ac:dyDescent="0.3">
      <c r="A108" s="6"/>
      <c r="B108" s="63" t="s">
        <v>166</v>
      </c>
      <c r="C108" s="1"/>
      <c r="D108" s="64"/>
      <c r="E108" s="15">
        <v>5552</v>
      </c>
      <c r="F108" s="19">
        <f t="shared" ref="F108:F112" si="19">E108*C108</f>
        <v>0</v>
      </c>
      <c r="G108" s="17" t="str">
        <f t="shared" si="18"/>
        <v>ATTENZIONE: problema inserimento valore</v>
      </c>
      <c r="H108" s="65"/>
    </row>
    <row r="109" spans="1:13" s="33" customFormat="1" ht="33.75" thickBot="1" x14ac:dyDescent="0.3">
      <c r="A109" s="6"/>
      <c r="B109" s="63" t="s">
        <v>167</v>
      </c>
      <c r="C109" s="1"/>
      <c r="D109" s="64"/>
      <c r="E109" s="15">
        <v>1180</v>
      </c>
      <c r="F109" s="19">
        <f t="shared" si="19"/>
        <v>0</v>
      </c>
      <c r="G109" s="17" t="str">
        <f t="shared" si="18"/>
        <v>ATTENZIONE: problema inserimento valore</v>
      </c>
      <c r="H109" s="65"/>
    </row>
    <row r="110" spans="1:13" s="33" customFormat="1" ht="33.75" thickBot="1" x14ac:dyDescent="0.3">
      <c r="A110" s="6"/>
      <c r="B110" s="63" t="s">
        <v>159</v>
      </c>
      <c r="C110" s="1"/>
      <c r="D110" s="64"/>
      <c r="E110" s="15">
        <v>479</v>
      </c>
      <c r="F110" s="19">
        <f t="shared" si="19"/>
        <v>0</v>
      </c>
      <c r="G110" s="17" t="str">
        <f t="shared" si="18"/>
        <v>ATTENZIONE: problema inserimento valore</v>
      </c>
      <c r="H110" s="65"/>
    </row>
    <row r="111" spans="1:13" s="33" customFormat="1" ht="50.25" thickBot="1" x14ac:dyDescent="0.3">
      <c r="A111" s="6"/>
      <c r="B111" s="63" t="s">
        <v>160</v>
      </c>
      <c r="C111" s="1"/>
      <c r="D111" s="64"/>
      <c r="E111" s="15">
        <v>638</v>
      </c>
      <c r="F111" s="19">
        <f t="shared" si="19"/>
        <v>0</v>
      </c>
      <c r="G111" s="17" t="str">
        <f t="shared" si="18"/>
        <v>ATTENZIONE: problema inserimento valore</v>
      </c>
      <c r="H111" s="65"/>
    </row>
    <row r="112" spans="1:13" s="33" customFormat="1" ht="50.25" thickBot="1" x14ac:dyDescent="0.3">
      <c r="A112" s="6"/>
      <c r="B112" s="63" t="s">
        <v>161</v>
      </c>
      <c r="C112" s="1"/>
      <c r="D112" s="64"/>
      <c r="E112" s="15">
        <v>1758</v>
      </c>
      <c r="F112" s="19">
        <f t="shared" si="19"/>
        <v>0</v>
      </c>
      <c r="G112" s="17" t="str">
        <f t="shared" si="18"/>
        <v>ATTENZIONE: problema inserimento valore</v>
      </c>
      <c r="H112" s="65"/>
    </row>
    <row r="113" spans="1:8" s="33" customFormat="1" ht="33.75" thickBot="1" x14ac:dyDescent="0.3">
      <c r="A113" s="6"/>
      <c r="B113" s="30" t="s">
        <v>81</v>
      </c>
      <c r="C113" s="2"/>
      <c r="D113" s="66">
        <v>15.14</v>
      </c>
      <c r="E113" s="15">
        <v>9926</v>
      </c>
      <c r="F113" s="19">
        <f>IF(C113&lt;=D113,D113*E113,C113*E113)*AND(C113&lt;&gt;0)</f>
        <v>0</v>
      </c>
      <c r="G113" s="17" t="str">
        <f t="shared" si="18"/>
        <v>ATTENZIONE: problema inserimento valore</v>
      </c>
      <c r="H113" s="65"/>
    </row>
    <row r="114" spans="1:8" s="33" customFormat="1" ht="33.75" thickBot="1" x14ac:dyDescent="0.3">
      <c r="A114" s="6"/>
      <c r="B114" s="67" t="s">
        <v>229</v>
      </c>
      <c r="C114" s="1"/>
      <c r="D114" s="64"/>
      <c r="E114" s="15">
        <v>2393</v>
      </c>
      <c r="F114" s="19">
        <f t="shared" ref="F114:F118" si="20">E114*C114</f>
        <v>0</v>
      </c>
      <c r="G114" s="17" t="str">
        <f t="shared" si="18"/>
        <v>ATTENZIONE: problema inserimento valore</v>
      </c>
      <c r="H114" s="65"/>
    </row>
    <row r="115" spans="1:8" s="33" customFormat="1" ht="33.75" thickBot="1" x14ac:dyDescent="0.3">
      <c r="A115" s="6"/>
      <c r="B115" s="67" t="s">
        <v>230</v>
      </c>
      <c r="C115" s="1"/>
      <c r="D115" s="64"/>
      <c r="E115" s="15">
        <v>4785</v>
      </c>
      <c r="F115" s="19">
        <f t="shared" si="20"/>
        <v>0</v>
      </c>
      <c r="G115" s="17" t="str">
        <f t="shared" si="18"/>
        <v>ATTENZIONE: problema inserimento valore</v>
      </c>
      <c r="H115" s="65"/>
    </row>
    <row r="116" spans="1:8" s="33" customFormat="1" ht="33.75" thickBot="1" x14ac:dyDescent="0.3">
      <c r="A116" s="6"/>
      <c r="B116" s="67" t="s">
        <v>231</v>
      </c>
      <c r="C116" s="1"/>
      <c r="D116" s="64"/>
      <c r="E116" s="15">
        <v>1595</v>
      </c>
      <c r="F116" s="19">
        <f t="shared" si="20"/>
        <v>0</v>
      </c>
      <c r="G116" s="17" t="str">
        <f t="shared" si="18"/>
        <v>ATTENZIONE: problema inserimento valore</v>
      </c>
      <c r="H116" s="65"/>
    </row>
    <row r="117" spans="1:8" s="33" customFormat="1" ht="66.75" thickBot="1" x14ac:dyDescent="0.3">
      <c r="A117" s="6"/>
      <c r="B117" s="68" t="s">
        <v>155</v>
      </c>
      <c r="C117" s="1"/>
      <c r="D117" s="64"/>
      <c r="E117" s="15">
        <v>4386</v>
      </c>
      <c r="F117" s="19">
        <f t="shared" si="20"/>
        <v>0</v>
      </c>
      <c r="G117" s="17" t="str">
        <f t="shared" si="18"/>
        <v>ATTENZIONE: problema inserimento valore</v>
      </c>
      <c r="H117" s="65"/>
    </row>
    <row r="118" spans="1:8" s="33" customFormat="1" ht="33.75" thickBot="1" x14ac:dyDescent="0.3">
      <c r="A118" s="6"/>
      <c r="B118" s="68" t="s">
        <v>237</v>
      </c>
      <c r="C118" s="1"/>
      <c r="D118" s="69"/>
      <c r="E118" s="15">
        <v>479</v>
      </c>
      <c r="F118" s="19">
        <f t="shared" si="20"/>
        <v>0</v>
      </c>
      <c r="G118" s="17" t="str">
        <f t="shared" si="18"/>
        <v>ATTENZIONE: problema inserimento valore</v>
      </c>
      <c r="H118" s="65"/>
    </row>
    <row r="119" spans="1:8" s="33" customFormat="1" ht="50.25" thickBot="1" x14ac:dyDescent="0.3">
      <c r="A119" s="6"/>
      <c r="B119" s="30" t="s">
        <v>176</v>
      </c>
      <c r="C119" s="2"/>
      <c r="D119" s="66">
        <v>5</v>
      </c>
      <c r="E119" s="15">
        <v>13637</v>
      </c>
      <c r="F119" s="19">
        <f>IF(C119&lt;=D119,D119*E119,C119*E119)*AND(C119&lt;&gt;0)</f>
        <v>0</v>
      </c>
      <c r="G119" s="17" t="str">
        <f t="shared" si="18"/>
        <v>ATTENZIONE: problema inserimento valore</v>
      </c>
      <c r="H119" s="65"/>
    </row>
    <row r="120" spans="1:8" ht="33.75" thickBot="1" x14ac:dyDescent="0.3">
      <c r="B120" s="14" t="s">
        <v>46</v>
      </c>
      <c r="C120" s="1"/>
      <c r="D120" s="70"/>
      <c r="E120" s="15">
        <v>2456</v>
      </c>
      <c r="F120" s="19">
        <f t="shared" ref="F120:F128" si="21">E120*C120</f>
        <v>0</v>
      </c>
      <c r="G120" s="17" t="str">
        <f t="shared" si="18"/>
        <v>ATTENZIONE: problema inserimento valore</v>
      </c>
      <c r="H120" s="65"/>
    </row>
    <row r="121" spans="1:8" ht="33.75" thickBot="1" x14ac:dyDescent="0.3">
      <c r="B121" s="14" t="s">
        <v>47</v>
      </c>
      <c r="C121" s="1"/>
      <c r="D121" s="70"/>
      <c r="E121" s="15">
        <v>46096</v>
      </c>
      <c r="F121" s="19">
        <f t="shared" si="21"/>
        <v>0</v>
      </c>
      <c r="G121" s="17" t="str">
        <f t="shared" si="18"/>
        <v>ATTENZIONE: problema inserimento valore</v>
      </c>
      <c r="H121" s="65"/>
    </row>
    <row r="122" spans="1:8" ht="33.75" thickBot="1" x14ac:dyDescent="0.3">
      <c r="B122" s="14" t="s">
        <v>48</v>
      </c>
      <c r="C122" s="1"/>
      <c r="D122" s="70"/>
      <c r="E122" s="15">
        <v>24694</v>
      </c>
      <c r="F122" s="19">
        <f t="shared" si="21"/>
        <v>0</v>
      </c>
      <c r="G122" s="17" t="str">
        <f t="shared" si="18"/>
        <v>ATTENZIONE: problema inserimento valore</v>
      </c>
      <c r="H122" s="65"/>
    </row>
    <row r="123" spans="1:8" ht="33.75" thickBot="1" x14ac:dyDescent="0.3">
      <c r="B123" s="14" t="s">
        <v>49</v>
      </c>
      <c r="C123" s="1"/>
      <c r="D123" s="70"/>
      <c r="E123" s="15">
        <v>2456</v>
      </c>
      <c r="F123" s="19">
        <f t="shared" si="21"/>
        <v>0</v>
      </c>
      <c r="G123" s="17" t="str">
        <f t="shared" si="18"/>
        <v>ATTENZIONE: problema inserimento valore</v>
      </c>
      <c r="H123" s="65"/>
    </row>
    <row r="124" spans="1:8" ht="33.75" thickBot="1" x14ac:dyDescent="0.3">
      <c r="B124" s="14" t="s">
        <v>50</v>
      </c>
      <c r="C124" s="1"/>
      <c r="D124" s="70"/>
      <c r="E124" s="15">
        <v>49110</v>
      </c>
      <c r="F124" s="19">
        <f t="shared" si="21"/>
        <v>0</v>
      </c>
      <c r="G124" s="17" t="str">
        <f t="shared" si="18"/>
        <v>ATTENZIONE: problema inserimento valore</v>
      </c>
      <c r="H124" s="65"/>
    </row>
    <row r="125" spans="1:8" ht="33.75" thickBot="1" x14ac:dyDescent="0.3">
      <c r="B125" s="14" t="s">
        <v>51</v>
      </c>
      <c r="C125" s="1"/>
      <c r="D125" s="70"/>
      <c r="E125" s="15">
        <v>18422</v>
      </c>
      <c r="F125" s="19">
        <f t="shared" si="21"/>
        <v>0</v>
      </c>
      <c r="G125" s="17" t="str">
        <f t="shared" si="18"/>
        <v>ATTENZIONE: problema inserimento valore</v>
      </c>
      <c r="H125" s="65"/>
    </row>
    <row r="126" spans="1:8" ht="33.75" thickBot="1" x14ac:dyDescent="0.3">
      <c r="B126" s="14" t="s">
        <v>156</v>
      </c>
      <c r="C126" s="1"/>
      <c r="D126" s="70"/>
      <c r="E126" s="15">
        <v>11790</v>
      </c>
      <c r="F126" s="19">
        <f t="shared" si="21"/>
        <v>0</v>
      </c>
      <c r="G126" s="17" t="str">
        <f t="shared" si="18"/>
        <v>ATTENZIONE: problema inserimento valore</v>
      </c>
      <c r="H126" s="65"/>
    </row>
    <row r="127" spans="1:8" ht="33.75" thickBot="1" x14ac:dyDescent="0.3">
      <c r="B127" s="14" t="s">
        <v>157</v>
      </c>
      <c r="C127" s="1"/>
      <c r="D127" s="70"/>
      <c r="E127" s="15">
        <v>29476</v>
      </c>
      <c r="F127" s="19">
        <f t="shared" si="21"/>
        <v>0</v>
      </c>
      <c r="G127" s="17" t="str">
        <f t="shared" si="18"/>
        <v>ATTENZIONE: problema inserimento valore</v>
      </c>
      <c r="H127" s="65"/>
    </row>
    <row r="128" spans="1:8" s="33" customFormat="1" ht="33.75" thickBot="1" x14ac:dyDescent="0.3">
      <c r="A128" s="6"/>
      <c r="B128" s="14" t="s">
        <v>158</v>
      </c>
      <c r="C128" s="1"/>
      <c r="D128" s="70"/>
      <c r="E128" s="15">
        <v>32903</v>
      </c>
      <c r="F128" s="19">
        <f t="shared" si="21"/>
        <v>0</v>
      </c>
      <c r="G128" s="17" t="str">
        <f t="shared" si="18"/>
        <v>ATTENZIONE: problema inserimento valore</v>
      </c>
      <c r="H128" s="65"/>
    </row>
    <row r="129" spans="1:8" s="33" customFormat="1" ht="33.75" thickBot="1" x14ac:dyDescent="0.3">
      <c r="A129" s="6"/>
      <c r="B129" s="30" t="s">
        <v>82</v>
      </c>
      <c r="C129" s="2"/>
      <c r="D129" s="66">
        <v>15.14</v>
      </c>
      <c r="E129" s="15">
        <v>217403</v>
      </c>
      <c r="F129" s="19">
        <f>IF(C129&lt;=D129,D129*E129,C129*E129)*AND(C129&lt;&gt;0)</f>
        <v>0</v>
      </c>
      <c r="G129" s="17" t="str">
        <f t="shared" si="18"/>
        <v>ATTENZIONE: problema inserimento valore</v>
      </c>
      <c r="H129" s="65"/>
    </row>
    <row r="130" spans="1:8" ht="66.75" thickBot="1" x14ac:dyDescent="0.3">
      <c r="C130" s="6"/>
      <c r="D130" s="6"/>
      <c r="E130" s="21" t="s">
        <v>198</v>
      </c>
      <c r="F130" s="22">
        <f>TRUNC(SUM(F107:F112)+SUM(F114:F118)+SUM(F120:F128),2)</f>
        <v>0</v>
      </c>
      <c r="G130" s="26" t="s">
        <v>199</v>
      </c>
      <c r="H130" s="32">
        <f>TRUNC(F113+F119+F129,2)</f>
        <v>0</v>
      </c>
    </row>
    <row r="131" spans="1:8" x14ac:dyDescent="0.25">
      <c r="C131" s="6"/>
      <c r="D131" s="6"/>
      <c r="E131" s="23"/>
      <c r="F131" s="24"/>
      <c r="G131" s="23"/>
      <c r="H131" s="24"/>
    </row>
    <row r="132" spans="1:8" ht="17.25" thickBot="1" x14ac:dyDescent="0.3">
      <c r="B132" s="10"/>
      <c r="G132" s="6"/>
    </row>
    <row r="133" spans="1:8" ht="17.25" thickBot="1" x14ac:dyDescent="0.3">
      <c r="B133" s="26" t="s">
        <v>182</v>
      </c>
      <c r="C133" s="27" t="s">
        <v>83</v>
      </c>
      <c r="D133" s="27" t="s">
        <v>85</v>
      </c>
      <c r="E133" s="27" t="s">
        <v>11</v>
      </c>
      <c r="F133" s="24"/>
      <c r="G133" s="6"/>
    </row>
    <row r="134" spans="1:8" ht="33.75" thickBot="1" x14ac:dyDescent="0.3">
      <c r="B134" s="45" t="s">
        <v>241</v>
      </c>
      <c r="C134" s="1"/>
      <c r="D134" s="15">
        <v>4109</v>
      </c>
      <c r="E134" s="19">
        <f>D134*C134</f>
        <v>0</v>
      </c>
      <c r="F134" s="17" t="str">
        <f>IF(C134="","ATTENZIONE: problema inserimento valore","")</f>
        <v>ATTENZIONE: problema inserimento valore</v>
      </c>
      <c r="G134" s="44"/>
    </row>
    <row r="135" spans="1:8" ht="33.75" thickBot="1" x14ac:dyDescent="0.3">
      <c r="B135" s="45" t="s">
        <v>242</v>
      </c>
      <c r="C135" s="1"/>
      <c r="D135" s="15">
        <v>1120</v>
      </c>
      <c r="E135" s="19">
        <f t="shared" ref="E135:E138" si="22">D135*C135</f>
        <v>0</v>
      </c>
      <c r="F135" s="17" t="str">
        <f t="shared" ref="F135:F138" si="23">IF(C135="","ATTENZIONE: problema inserimento valore","")</f>
        <v>ATTENZIONE: problema inserimento valore</v>
      </c>
      <c r="G135" s="44"/>
    </row>
    <row r="136" spans="1:8" ht="33.75" thickBot="1" x14ac:dyDescent="0.3">
      <c r="B136" s="45" t="s">
        <v>243</v>
      </c>
      <c r="C136" s="1"/>
      <c r="D136" s="15">
        <v>137</v>
      </c>
      <c r="E136" s="19">
        <f t="shared" si="22"/>
        <v>0</v>
      </c>
      <c r="F136" s="17" t="str">
        <f t="shared" si="23"/>
        <v>ATTENZIONE: problema inserimento valore</v>
      </c>
      <c r="G136" s="44"/>
    </row>
    <row r="137" spans="1:8" ht="33.75" thickBot="1" x14ac:dyDescent="0.3">
      <c r="B137" s="45" t="s">
        <v>244</v>
      </c>
      <c r="C137" s="1"/>
      <c r="D137" s="15">
        <v>46</v>
      </c>
      <c r="E137" s="19">
        <f t="shared" si="22"/>
        <v>0</v>
      </c>
      <c r="F137" s="17" t="str">
        <f t="shared" si="23"/>
        <v>ATTENZIONE: problema inserimento valore</v>
      </c>
      <c r="G137" s="44"/>
    </row>
    <row r="138" spans="1:8" ht="33.75" thickBot="1" x14ac:dyDescent="0.3">
      <c r="B138" s="45" t="s">
        <v>245</v>
      </c>
      <c r="C138" s="1"/>
      <c r="D138" s="15">
        <v>281</v>
      </c>
      <c r="E138" s="19">
        <f t="shared" si="22"/>
        <v>0</v>
      </c>
      <c r="F138" s="17" t="str">
        <f t="shared" si="23"/>
        <v>ATTENZIONE: problema inserimento valore</v>
      </c>
      <c r="G138" s="44"/>
    </row>
    <row r="139" spans="1:8" ht="76.5" customHeight="1" thickBot="1" x14ac:dyDescent="0.3">
      <c r="B139" s="48"/>
      <c r="C139" s="49"/>
      <c r="D139" s="21" t="s">
        <v>200</v>
      </c>
      <c r="E139" s="22">
        <f>TRUNC(SUM(E134:E138),2)</f>
        <v>0</v>
      </c>
      <c r="F139" s="24"/>
      <c r="G139" s="6"/>
    </row>
    <row r="140" spans="1:8" x14ac:dyDescent="0.25">
      <c r="B140" s="48"/>
      <c r="C140" s="49"/>
      <c r="D140" s="23"/>
      <c r="E140" s="24"/>
      <c r="F140" s="24"/>
      <c r="G140" s="6"/>
    </row>
    <row r="141" spans="1:8" ht="17.25" thickBot="1" x14ac:dyDescent="0.3">
      <c r="B141" s="10"/>
      <c r="G141" s="6"/>
    </row>
    <row r="142" spans="1:8" ht="17.25" thickBot="1" x14ac:dyDescent="0.3">
      <c r="B142" s="26" t="s">
        <v>183</v>
      </c>
      <c r="C142" s="27" t="s">
        <v>83</v>
      </c>
      <c r="D142" s="27" t="s">
        <v>85</v>
      </c>
      <c r="E142" s="27" t="s">
        <v>11</v>
      </c>
      <c r="F142" s="33"/>
      <c r="G142" s="6"/>
    </row>
    <row r="143" spans="1:8" ht="33.75" thickBot="1" x14ac:dyDescent="0.3">
      <c r="B143" s="14" t="s">
        <v>246</v>
      </c>
      <c r="C143" s="1"/>
      <c r="D143" s="15">
        <v>797</v>
      </c>
      <c r="E143" s="19">
        <f>D143*C143</f>
        <v>0</v>
      </c>
      <c r="F143" s="17" t="str">
        <f t="shared" ref="F143:F147" si="24">IF(C143="","ATTENZIONE: problema inserimento valore","")</f>
        <v>ATTENZIONE: problema inserimento valore</v>
      </c>
    </row>
    <row r="144" spans="1:8" ht="33.75" thickBot="1" x14ac:dyDescent="0.3">
      <c r="B144" s="14" t="s">
        <v>247</v>
      </c>
      <c r="C144" s="1"/>
      <c r="D144" s="15">
        <v>319</v>
      </c>
      <c r="E144" s="19">
        <f t="shared" ref="E144:E147" si="25">D144*C144</f>
        <v>0</v>
      </c>
      <c r="F144" s="17" t="str">
        <f t="shared" si="24"/>
        <v>ATTENZIONE: problema inserimento valore</v>
      </c>
    </row>
    <row r="145" spans="2:9" ht="33.75" thickBot="1" x14ac:dyDescent="0.3">
      <c r="B145" s="14" t="s">
        <v>248</v>
      </c>
      <c r="C145" s="1"/>
      <c r="D145" s="15">
        <v>79</v>
      </c>
      <c r="E145" s="19">
        <f t="shared" si="25"/>
        <v>0</v>
      </c>
      <c r="F145" s="17" t="str">
        <f t="shared" si="24"/>
        <v>ATTENZIONE: problema inserimento valore</v>
      </c>
    </row>
    <row r="146" spans="2:9" ht="33.75" thickBot="1" x14ac:dyDescent="0.3">
      <c r="B146" s="14" t="s">
        <v>249</v>
      </c>
      <c r="C146" s="1"/>
      <c r="D146" s="15">
        <v>159</v>
      </c>
      <c r="E146" s="19">
        <f t="shared" si="25"/>
        <v>0</v>
      </c>
      <c r="F146" s="17" t="str">
        <f t="shared" si="24"/>
        <v>ATTENZIONE: problema inserimento valore</v>
      </c>
    </row>
    <row r="147" spans="2:9" ht="33.75" thickBot="1" x14ac:dyDescent="0.3">
      <c r="B147" s="14" t="s">
        <v>250</v>
      </c>
      <c r="C147" s="1"/>
      <c r="D147" s="15">
        <v>119</v>
      </c>
      <c r="E147" s="19">
        <f t="shared" si="25"/>
        <v>0</v>
      </c>
      <c r="F147" s="17" t="str">
        <f t="shared" si="24"/>
        <v>ATTENZIONE: problema inserimento valore</v>
      </c>
    </row>
    <row r="148" spans="2:9" ht="33.75" thickBot="1" x14ac:dyDescent="0.3">
      <c r="B148" s="10"/>
      <c r="D148" s="21" t="s">
        <v>201</v>
      </c>
      <c r="E148" s="22">
        <f>TRUNC(SUM(E143:E147),2)</f>
        <v>0</v>
      </c>
      <c r="F148" s="33"/>
      <c r="G148" s="6"/>
    </row>
    <row r="149" spans="2:9" x14ac:dyDescent="0.25">
      <c r="B149" s="10"/>
      <c r="D149" s="23"/>
      <c r="E149" s="24"/>
      <c r="F149" s="33"/>
      <c r="G149" s="6"/>
    </row>
    <row r="150" spans="2:9" ht="17.25" thickBot="1" x14ac:dyDescent="0.3">
      <c r="B150" s="10"/>
      <c r="C150" s="6"/>
      <c r="D150" s="6"/>
      <c r="E150" s="6"/>
      <c r="G150" s="23"/>
      <c r="H150" s="24"/>
      <c r="I150" s="33"/>
    </row>
    <row r="151" spans="2:9" ht="17.25" thickBot="1" x14ac:dyDescent="0.3">
      <c r="B151" s="26" t="s">
        <v>218</v>
      </c>
      <c r="C151" s="27" t="s">
        <v>83</v>
      </c>
      <c r="D151" s="27" t="s">
        <v>85</v>
      </c>
      <c r="E151" s="27" t="s">
        <v>11</v>
      </c>
      <c r="F151" s="33"/>
      <c r="G151" s="6"/>
    </row>
    <row r="152" spans="2:9" ht="33.75" thickBot="1" x14ac:dyDescent="0.3">
      <c r="B152" s="14" t="s">
        <v>251</v>
      </c>
      <c r="C152" s="1"/>
      <c r="D152" s="15">
        <v>319</v>
      </c>
      <c r="E152" s="19">
        <f>D152*C152</f>
        <v>0</v>
      </c>
      <c r="F152" s="17" t="str">
        <f t="shared" ref="F152:F160" si="26">IF(C152="","ATTENZIONE: problema inserimento valore","")</f>
        <v>ATTENZIONE: problema inserimento valore</v>
      </c>
    </row>
    <row r="153" spans="2:9" ht="33.75" thickBot="1" x14ac:dyDescent="0.3">
      <c r="B153" s="14" t="s">
        <v>252</v>
      </c>
      <c r="C153" s="1"/>
      <c r="D153" s="15">
        <v>128</v>
      </c>
      <c r="E153" s="19">
        <f>D153*C153</f>
        <v>0</v>
      </c>
      <c r="F153" s="17" t="str">
        <f t="shared" si="26"/>
        <v>ATTENZIONE: problema inserimento valore</v>
      </c>
    </row>
    <row r="154" spans="2:9" ht="33.75" thickBot="1" x14ac:dyDescent="0.3">
      <c r="B154" s="14" t="s">
        <v>253</v>
      </c>
      <c r="C154" s="1"/>
      <c r="D154" s="15">
        <v>24</v>
      </c>
      <c r="E154" s="19">
        <f>D154*C154</f>
        <v>0</v>
      </c>
      <c r="F154" s="17" t="str">
        <f t="shared" si="26"/>
        <v>ATTENZIONE: problema inserimento valore</v>
      </c>
    </row>
    <row r="155" spans="2:9" ht="33.75" thickBot="1" x14ac:dyDescent="0.3">
      <c r="B155" s="14" t="s">
        <v>254</v>
      </c>
      <c r="C155" s="1"/>
      <c r="D155" s="15">
        <v>48</v>
      </c>
      <c r="E155" s="19">
        <f>D155*C155</f>
        <v>0</v>
      </c>
      <c r="F155" s="17" t="str">
        <f t="shared" si="26"/>
        <v>ATTENZIONE: problema inserimento valore</v>
      </c>
    </row>
    <row r="156" spans="2:9" ht="33.75" thickBot="1" x14ac:dyDescent="0.3">
      <c r="B156" s="45" t="s">
        <v>255</v>
      </c>
      <c r="C156" s="1"/>
      <c r="D156" s="15">
        <v>1594</v>
      </c>
      <c r="E156" s="19">
        <f t="shared" ref="E156:E160" si="27">D156*C156</f>
        <v>0</v>
      </c>
      <c r="F156" s="17" t="str">
        <f t="shared" si="26"/>
        <v>ATTENZIONE: problema inserimento valore</v>
      </c>
    </row>
    <row r="157" spans="2:9" ht="33.75" thickBot="1" x14ac:dyDescent="0.3">
      <c r="B157" s="45" t="s">
        <v>256</v>
      </c>
      <c r="C157" s="1"/>
      <c r="D157" s="15">
        <v>638</v>
      </c>
      <c r="E157" s="19">
        <f t="shared" si="27"/>
        <v>0</v>
      </c>
      <c r="F157" s="17" t="str">
        <f t="shared" si="26"/>
        <v>ATTENZIONE: problema inserimento valore</v>
      </c>
    </row>
    <row r="158" spans="2:9" ht="33.75" thickBot="1" x14ac:dyDescent="0.3">
      <c r="B158" s="45" t="s">
        <v>257</v>
      </c>
      <c r="C158" s="1"/>
      <c r="D158" s="15">
        <v>158</v>
      </c>
      <c r="E158" s="19">
        <f t="shared" si="27"/>
        <v>0</v>
      </c>
      <c r="F158" s="17" t="str">
        <f t="shared" si="26"/>
        <v>ATTENZIONE: problema inserimento valore</v>
      </c>
    </row>
    <row r="159" spans="2:9" ht="33.75" thickBot="1" x14ac:dyDescent="0.3">
      <c r="B159" s="45" t="s">
        <v>258</v>
      </c>
      <c r="C159" s="1"/>
      <c r="D159" s="15">
        <v>318</v>
      </c>
      <c r="E159" s="19">
        <f t="shared" si="27"/>
        <v>0</v>
      </c>
      <c r="F159" s="17" t="str">
        <f t="shared" si="26"/>
        <v>ATTENZIONE: problema inserimento valore</v>
      </c>
    </row>
    <row r="160" spans="2:9" ht="33.75" thickBot="1" x14ac:dyDescent="0.3">
      <c r="B160" s="45" t="s">
        <v>259</v>
      </c>
      <c r="C160" s="1"/>
      <c r="D160" s="15">
        <v>238</v>
      </c>
      <c r="E160" s="19">
        <f t="shared" si="27"/>
        <v>0</v>
      </c>
      <c r="F160" s="17" t="str">
        <f t="shared" si="26"/>
        <v>ATTENZIONE: problema inserimento valore</v>
      </c>
    </row>
    <row r="161" spans="2:7" ht="50.25" thickBot="1" x14ac:dyDescent="0.3">
      <c r="B161" s="10"/>
      <c r="D161" s="21" t="s">
        <v>228</v>
      </c>
      <c r="E161" s="22">
        <f>TRUNC(SUM(E152:E160),2)</f>
        <v>0</v>
      </c>
      <c r="F161" s="33"/>
      <c r="G161" s="6"/>
    </row>
    <row r="162" spans="2:7" x14ac:dyDescent="0.25">
      <c r="B162" s="10"/>
      <c r="D162" s="23"/>
      <c r="E162" s="24"/>
      <c r="F162" s="33"/>
      <c r="G162" s="6"/>
    </row>
    <row r="163" spans="2:7" ht="17.25" thickBot="1" x14ac:dyDescent="0.3">
      <c r="B163" s="10"/>
      <c r="G163" s="6"/>
    </row>
    <row r="164" spans="2:7" ht="17.25" thickBot="1" x14ac:dyDescent="0.3">
      <c r="B164" s="26" t="s">
        <v>90</v>
      </c>
      <c r="C164" s="27" t="s">
        <v>83</v>
      </c>
      <c r="D164" s="27" t="s">
        <v>85</v>
      </c>
      <c r="E164" s="27" t="s">
        <v>11</v>
      </c>
      <c r="F164" s="71"/>
      <c r="G164" s="6"/>
    </row>
    <row r="165" spans="2:7" ht="33.75" thickBot="1" x14ac:dyDescent="0.3">
      <c r="B165" s="45" t="s">
        <v>169</v>
      </c>
      <c r="C165" s="1"/>
      <c r="D165" s="15">
        <v>1748</v>
      </c>
      <c r="E165" s="19">
        <f t="shared" ref="E165:E177" si="28">D165*C165</f>
        <v>0</v>
      </c>
      <c r="F165" s="17" t="str">
        <f t="shared" ref="F165:F177" si="29">IF(C165="","ATTENZIONE: problema inserimento valore","")</f>
        <v>ATTENZIONE: problema inserimento valore</v>
      </c>
      <c r="G165" s="44"/>
    </row>
    <row r="166" spans="2:7" ht="33.75" thickBot="1" x14ac:dyDescent="0.3">
      <c r="B166" s="45" t="s">
        <v>170</v>
      </c>
      <c r="C166" s="1"/>
      <c r="D166" s="15">
        <v>1791</v>
      </c>
      <c r="E166" s="19">
        <f t="shared" si="28"/>
        <v>0</v>
      </c>
      <c r="F166" s="17" t="str">
        <f t="shared" si="29"/>
        <v>ATTENZIONE: problema inserimento valore</v>
      </c>
      <c r="G166" s="44"/>
    </row>
    <row r="167" spans="2:7" ht="33.75" thickBot="1" x14ac:dyDescent="0.3">
      <c r="B167" s="45" t="s">
        <v>171</v>
      </c>
      <c r="C167" s="1"/>
      <c r="D167" s="15">
        <v>777</v>
      </c>
      <c r="E167" s="19">
        <f t="shared" si="28"/>
        <v>0</v>
      </c>
      <c r="F167" s="17" t="str">
        <f t="shared" si="29"/>
        <v>ATTENZIONE: problema inserimento valore</v>
      </c>
      <c r="G167" s="44"/>
    </row>
    <row r="168" spans="2:7" ht="33.75" thickBot="1" x14ac:dyDescent="0.3">
      <c r="B168" s="45" t="s">
        <v>172</v>
      </c>
      <c r="C168" s="1"/>
      <c r="D168" s="15">
        <v>1672</v>
      </c>
      <c r="E168" s="19">
        <f t="shared" si="28"/>
        <v>0</v>
      </c>
      <c r="F168" s="17" t="str">
        <f t="shared" si="29"/>
        <v>ATTENZIONE: problema inserimento valore</v>
      </c>
      <c r="G168" s="44"/>
    </row>
    <row r="169" spans="2:7" ht="33.75" thickBot="1" x14ac:dyDescent="0.3">
      <c r="B169" s="45" t="s">
        <v>173</v>
      </c>
      <c r="C169" s="1"/>
      <c r="D169" s="15">
        <v>536</v>
      </c>
      <c r="E169" s="19">
        <f t="shared" si="28"/>
        <v>0</v>
      </c>
      <c r="F169" s="17" t="str">
        <f t="shared" si="29"/>
        <v>ATTENZIONE: problema inserimento valore</v>
      </c>
      <c r="G169" s="44"/>
    </row>
    <row r="170" spans="2:7" ht="33.75" thickBot="1" x14ac:dyDescent="0.3">
      <c r="B170" s="45" t="s">
        <v>174</v>
      </c>
      <c r="C170" s="1"/>
      <c r="D170" s="15">
        <v>40</v>
      </c>
      <c r="E170" s="19">
        <f t="shared" si="28"/>
        <v>0</v>
      </c>
      <c r="F170" s="17" t="str">
        <f t="shared" si="29"/>
        <v>ATTENZIONE: problema inserimento valore</v>
      </c>
      <c r="G170" s="44"/>
    </row>
    <row r="171" spans="2:7" ht="33.75" thickBot="1" x14ac:dyDescent="0.3">
      <c r="B171" s="45" t="s">
        <v>175</v>
      </c>
      <c r="C171" s="1"/>
      <c r="D171" s="15">
        <v>40</v>
      </c>
      <c r="E171" s="19">
        <f t="shared" si="28"/>
        <v>0</v>
      </c>
      <c r="F171" s="17" t="str">
        <f t="shared" si="29"/>
        <v>ATTENZIONE: problema inserimento valore</v>
      </c>
      <c r="G171" s="44"/>
    </row>
    <row r="172" spans="2:7" ht="33.75" thickBot="1" x14ac:dyDescent="0.3">
      <c r="B172" s="14" t="s">
        <v>52</v>
      </c>
      <c r="C172" s="1"/>
      <c r="D172" s="15">
        <v>10</v>
      </c>
      <c r="E172" s="19">
        <f t="shared" si="28"/>
        <v>0</v>
      </c>
      <c r="F172" s="17" t="str">
        <f t="shared" si="29"/>
        <v>ATTENZIONE: problema inserimento valore</v>
      </c>
      <c r="G172" s="44"/>
    </row>
    <row r="173" spans="2:7" ht="33.75" thickBot="1" x14ac:dyDescent="0.3">
      <c r="B173" s="14" t="s">
        <v>53</v>
      </c>
      <c r="C173" s="1"/>
      <c r="D173" s="15">
        <v>32</v>
      </c>
      <c r="E173" s="19">
        <f t="shared" si="28"/>
        <v>0</v>
      </c>
      <c r="F173" s="17" t="str">
        <f t="shared" si="29"/>
        <v>ATTENZIONE: problema inserimento valore</v>
      </c>
      <c r="G173" s="44"/>
    </row>
    <row r="174" spans="2:7" ht="33.75" thickBot="1" x14ac:dyDescent="0.3">
      <c r="B174" s="14" t="s">
        <v>54</v>
      </c>
      <c r="C174" s="1"/>
      <c r="D174" s="15">
        <v>45</v>
      </c>
      <c r="E174" s="19">
        <f t="shared" si="28"/>
        <v>0</v>
      </c>
      <c r="F174" s="17" t="str">
        <f t="shared" si="29"/>
        <v>ATTENZIONE: problema inserimento valore</v>
      </c>
      <c r="G174" s="44"/>
    </row>
    <row r="175" spans="2:7" ht="33.75" thickBot="1" x14ac:dyDescent="0.3">
      <c r="B175" s="45" t="s">
        <v>168</v>
      </c>
      <c r="C175" s="1"/>
      <c r="D175" s="15">
        <v>13</v>
      </c>
      <c r="E175" s="19">
        <f t="shared" si="28"/>
        <v>0</v>
      </c>
      <c r="F175" s="17" t="str">
        <f t="shared" si="29"/>
        <v>ATTENZIONE: problema inserimento valore</v>
      </c>
      <c r="G175" s="44"/>
    </row>
    <row r="176" spans="2:7" ht="33.75" thickBot="1" x14ac:dyDescent="0.3">
      <c r="B176" s="14" t="s">
        <v>55</v>
      </c>
      <c r="C176" s="1"/>
      <c r="D176" s="15">
        <v>8</v>
      </c>
      <c r="E176" s="19">
        <f t="shared" si="28"/>
        <v>0</v>
      </c>
      <c r="F176" s="17" t="str">
        <f t="shared" si="29"/>
        <v>ATTENZIONE: problema inserimento valore</v>
      </c>
      <c r="G176" s="44"/>
    </row>
    <row r="177" spans="2:7" ht="33.75" thickBot="1" x14ac:dyDescent="0.3">
      <c r="B177" s="14" t="s">
        <v>56</v>
      </c>
      <c r="C177" s="1"/>
      <c r="D177" s="15">
        <v>231</v>
      </c>
      <c r="E177" s="19">
        <f t="shared" si="28"/>
        <v>0</v>
      </c>
      <c r="F177" s="17" t="str">
        <f t="shared" si="29"/>
        <v>ATTENZIONE: problema inserimento valore</v>
      </c>
      <c r="G177" s="44"/>
    </row>
    <row r="178" spans="2:7" ht="64.5" customHeight="1" thickBot="1" x14ac:dyDescent="0.3">
      <c r="B178" s="10"/>
      <c r="D178" s="21" t="s">
        <v>121</v>
      </c>
      <c r="E178" s="22">
        <f>TRUNC(SUM(E165:E177),2)</f>
        <v>0</v>
      </c>
      <c r="F178" s="71"/>
      <c r="G178" s="6"/>
    </row>
    <row r="179" spans="2:7" x14ac:dyDescent="0.25">
      <c r="B179" s="10"/>
      <c r="D179" s="23"/>
      <c r="E179" s="24"/>
      <c r="F179" s="71"/>
      <c r="G179" s="6"/>
    </row>
    <row r="180" spans="2:7" ht="17.25" thickBot="1" x14ac:dyDescent="0.3">
      <c r="B180" s="10"/>
      <c r="G180" s="6"/>
    </row>
    <row r="181" spans="2:7" ht="17.25" thickBot="1" x14ac:dyDescent="0.3">
      <c r="B181" s="72" t="s">
        <v>91</v>
      </c>
      <c r="C181" s="72" t="s">
        <v>83</v>
      </c>
      <c r="D181" s="72" t="s">
        <v>85</v>
      </c>
      <c r="E181" s="72" t="s">
        <v>11</v>
      </c>
      <c r="F181" s="73"/>
      <c r="G181" s="6"/>
    </row>
    <row r="182" spans="2:7" ht="33.75" thickBot="1" x14ac:dyDescent="0.3">
      <c r="B182" s="14" t="s">
        <v>57</v>
      </c>
      <c r="C182" s="1"/>
      <c r="D182" s="15">
        <v>40</v>
      </c>
      <c r="E182" s="19">
        <f>D182*C182</f>
        <v>0</v>
      </c>
      <c r="F182" s="17" t="str">
        <f t="shared" ref="F182:F183" si="30">IF(C182="","ATTENZIONE: problema inserimento valore","")</f>
        <v>ATTENZIONE: problema inserimento valore</v>
      </c>
      <c r="G182" s="44"/>
    </row>
    <row r="183" spans="2:7" ht="33.75" thickBot="1" x14ac:dyDescent="0.3">
      <c r="B183" s="14" t="s">
        <v>58</v>
      </c>
      <c r="C183" s="1"/>
      <c r="D183" s="15">
        <v>57</v>
      </c>
      <c r="E183" s="19">
        <f>D183*C183</f>
        <v>0</v>
      </c>
      <c r="F183" s="17" t="str">
        <f t="shared" si="30"/>
        <v>ATTENZIONE: problema inserimento valore</v>
      </c>
      <c r="G183" s="44"/>
    </row>
    <row r="184" spans="2:7" ht="50.25" thickBot="1" x14ac:dyDescent="0.3">
      <c r="B184" s="10"/>
      <c r="D184" s="74" t="s">
        <v>122</v>
      </c>
      <c r="E184" s="32">
        <f>TRUNC(SUM(E182:E183),2)</f>
        <v>0</v>
      </c>
      <c r="F184" s="73"/>
      <c r="G184" s="6"/>
    </row>
    <row r="185" spans="2:7" x14ac:dyDescent="0.25">
      <c r="B185" s="10"/>
      <c r="D185" s="75"/>
      <c r="E185" s="24"/>
      <c r="F185" s="73"/>
      <c r="G185" s="6"/>
    </row>
    <row r="186" spans="2:7" ht="17.25" thickBot="1" x14ac:dyDescent="0.3">
      <c r="B186" s="10"/>
      <c r="G186" s="6"/>
    </row>
    <row r="187" spans="2:7" ht="17.25" customHeight="1" thickBot="1" x14ac:dyDescent="0.3">
      <c r="B187" s="35" t="s">
        <v>92</v>
      </c>
      <c r="C187" s="35" t="s">
        <v>83</v>
      </c>
      <c r="D187" s="35" t="s">
        <v>85</v>
      </c>
      <c r="E187" s="35" t="s">
        <v>11</v>
      </c>
      <c r="F187" s="6"/>
      <c r="G187" s="6"/>
    </row>
    <row r="188" spans="2:7" ht="17.25" thickBot="1" x14ac:dyDescent="0.3">
      <c r="B188" s="35"/>
      <c r="C188" s="35"/>
      <c r="D188" s="35"/>
      <c r="E188" s="35"/>
      <c r="F188" s="6"/>
      <c r="G188" s="6"/>
    </row>
    <row r="189" spans="2:7" ht="33.75" thickBot="1" x14ac:dyDescent="0.3">
      <c r="B189" s="14" t="s">
        <v>59</v>
      </c>
      <c r="C189" s="1"/>
      <c r="D189" s="15">
        <v>1896</v>
      </c>
      <c r="E189" s="19">
        <f>D189*C189</f>
        <v>0</v>
      </c>
      <c r="F189" s="17" t="str">
        <f t="shared" ref="F189:F191" si="31">IF(C189="","ATTENZIONE: problema inserimento valore","")</f>
        <v>ATTENZIONE: problema inserimento valore</v>
      </c>
      <c r="G189" s="44"/>
    </row>
    <row r="190" spans="2:7" ht="17.25" thickBot="1" x14ac:dyDescent="0.3">
      <c r="B190" s="14" t="s">
        <v>60</v>
      </c>
      <c r="C190" s="1"/>
      <c r="D190" s="15">
        <v>97</v>
      </c>
      <c r="E190" s="19">
        <f t="shared" ref="E190:E191" si="32">D190*C190</f>
        <v>0</v>
      </c>
      <c r="F190" s="17" t="str">
        <f t="shared" si="31"/>
        <v>ATTENZIONE: problema inserimento valore</v>
      </c>
      <c r="G190" s="44"/>
    </row>
    <row r="191" spans="2:7" ht="17.25" thickBot="1" x14ac:dyDescent="0.3">
      <c r="B191" s="14" t="s">
        <v>61</v>
      </c>
      <c r="C191" s="1"/>
      <c r="D191" s="15">
        <v>308</v>
      </c>
      <c r="E191" s="19">
        <f t="shared" si="32"/>
        <v>0</v>
      </c>
      <c r="F191" s="17" t="str">
        <f t="shared" si="31"/>
        <v>ATTENZIONE: problema inserimento valore</v>
      </c>
      <c r="G191" s="44"/>
    </row>
    <row r="192" spans="2:7" ht="58.5" customHeight="1" thickBot="1" x14ac:dyDescent="0.3">
      <c r="B192" s="10"/>
      <c r="D192" s="21" t="s">
        <v>219</v>
      </c>
      <c r="E192" s="22">
        <f>TRUNC(SUM(E189:E191),2)</f>
        <v>0</v>
      </c>
      <c r="F192" s="6"/>
      <c r="G192" s="6"/>
    </row>
    <row r="193" spans="2:8" s="33" customFormat="1" x14ac:dyDescent="0.25">
      <c r="B193" s="46"/>
      <c r="C193" s="76"/>
      <c r="D193" s="23"/>
      <c r="E193" s="24"/>
    </row>
    <row r="194" spans="2:8" ht="17.25" thickBot="1" x14ac:dyDescent="0.3">
      <c r="B194" s="10"/>
      <c r="G194" s="6"/>
    </row>
    <row r="195" spans="2:8" ht="49.5" customHeight="1" thickBot="1" x14ac:dyDescent="0.3">
      <c r="B195" s="77" t="s">
        <v>93</v>
      </c>
      <c r="C195" s="27" t="s">
        <v>83</v>
      </c>
      <c r="D195" s="72" t="s">
        <v>85</v>
      </c>
      <c r="E195" s="72" t="s">
        <v>11</v>
      </c>
      <c r="F195" s="78"/>
      <c r="G195" s="6"/>
    </row>
    <row r="196" spans="2:8" ht="32.25" thickBot="1" x14ac:dyDescent="0.3">
      <c r="B196" s="14" t="s">
        <v>62</v>
      </c>
      <c r="C196" s="1"/>
      <c r="D196" s="15">
        <v>356</v>
      </c>
      <c r="E196" s="19">
        <f>D196*C196</f>
        <v>0</v>
      </c>
      <c r="F196" s="17" t="str">
        <f t="shared" ref="F196:F199" si="33">IF(C196="","ATTENZIONE: problema inserimento valore","")</f>
        <v>ATTENZIONE: problema inserimento valore</v>
      </c>
      <c r="G196" s="44"/>
    </row>
    <row r="197" spans="2:8" ht="32.25" thickBot="1" x14ac:dyDescent="0.3">
      <c r="B197" s="14" t="s">
        <v>63</v>
      </c>
      <c r="C197" s="1"/>
      <c r="D197" s="15">
        <v>115</v>
      </c>
      <c r="E197" s="19">
        <f t="shared" ref="E197:E199" si="34">D197*C197</f>
        <v>0</v>
      </c>
      <c r="F197" s="17" t="str">
        <f t="shared" si="33"/>
        <v>ATTENZIONE: problema inserimento valore</v>
      </c>
      <c r="G197" s="44"/>
    </row>
    <row r="198" spans="2:8" ht="32.25" thickBot="1" x14ac:dyDescent="0.3">
      <c r="B198" s="14" t="s">
        <v>64</v>
      </c>
      <c r="C198" s="1"/>
      <c r="D198" s="15">
        <v>124</v>
      </c>
      <c r="E198" s="19">
        <f t="shared" si="34"/>
        <v>0</v>
      </c>
      <c r="F198" s="17" t="str">
        <f t="shared" si="33"/>
        <v>ATTENZIONE: problema inserimento valore</v>
      </c>
      <c r="G198" s="44"/>
    </row>
    <row r="199" spans="2:8" ht="32.25" thickBot="1" x14ac:dyDescent="0.3">
      <c r="B199" s="14" t="s">
        <v>238</v>
      </c>
      <c r="C199" s="1"/>
      <c r="D199" s="15">
        <v>97</v>
      </c>
      <c r="E199" s="19">
        <f t="shared" si="34"/>
        <v>0</v>
      </c>
      <c r="F199" s="17" t="str">
        <f t="shared" si="33"/>
        <v>ATTENZIONE: problema inserimento valore</v>
      </c>
      <c r="G199" s="44"/>
    </row>
    <row r="200" spans="2:8" ht="54.75" customHeight="1" thickBot="1" x14ac:dyDescent="0.3">
      <c r="B200" s="10"/>
      <c r="D200" s="79" t="s">
        <v>123</v>
      </c>
      <c r="E200" s="22">
        <f>TRUNC(SUM(E196:E199),2)</f>
        <v>0</v>
      </c>
      <c r="F200" s="6"/>
      <c r="G200" s="6"/>
    </row>
    <row r="201" spans="2:8" x14ac:dyDescent="0.25">
      <c r="B201" s="10"/>
      <c r="D201" s="73"/>
      <c r="E201" s="24"/>
      <c r="F201" s="6"/>
      <c r="G201" s="6"/>
    </row>
    <row r="202" spans="2:8" ht="17.25" thickBot="1" x14ac:dyDescent="0.3">
      <c r="B202" s="10"/>
      <c r="H202" s="80"/>
    </row>
    <row r="203" spans="2:8" ht="52.5" customHeight="1" thickBot="1" x14ac:dyDescent="0.3">
      <c r="B203" s="77" t="s">
        <v>135</v>
      </c>
      <c r="C203" s="27" t="s">
        <v>138</v>
      </c>
      <c r="D203" s="72" t="s">
        <v>85</v>
      </c>
      <c r="E203" s="72" t="s">
        <v>137</v>
      </c>
      <c r="F203" s="6"/>
      <c r="G203" s="6"/>
    </row>
    <row r="204" spans="2:8" ht="33.75" thickBot="1" x14ac:dyDescent="0.3">
      <c r="B204" s="14" t="s">
        <v>65</v>
      </c>
      <c r="C204" s="3"/>
      <c r="D204" s="15">
        <v>10000000</v>
      </c>
      <c r="E204" s="19">
        <f>(100-C204)/100*D204*AND(C204&lt;&gt;0)</f>
        <v>0</v>
      </c>
      <c r="F204" s="17" t="str">
        <f t="shared" ref="F204" si="35">IF(C204="","ATTENZIONE: problema inserimento valore","")</f>
        <v>ATTENZIONE: problema inserimento valore</v>
      </c>
      <c r="G204" s="33"/>
    </row>
    <row r="205" spans="2:8" ht="115.5" customHeight="1" thickBot="1" x14ac:dyDescent="0.3">
      <c r="B205" s="10"/>
      <c r="D205" s="79" t="s">
        <v>136</v>
      </c>
      <c r="E205" s="22">
        <f>TRUNC(E204,2)</f>
        <v>0</v>
      </c>
      <c r="F205" s="6"/>
      <c r="G205" s="6"/>
    </row>
    <row r="206" spans="2:8" x14ac:dyDescent="0.25">
      <c r="B206" s="10"/>
      <c r="D206" s="73"/>
      <c r="E206" s="24"/>
      <c r="F206" s="6"/>
      <c r="G206" s="6"/>
    </row>
    <row r="207" spans="2:8" ht="17.25" thickBot="1" x14ac:dyDescent="0.3">
      <c r="B207" s="10"/>
    </row>
    <row r="208" spans="2:8" ht="66.75" thickBot="1" x14ac:dyDescent="0.3">
      <c r="B208" s="26" t="s">
        <v>95</v>
      </c>
      <c r="C208" s="81" t="s">
        <v>12</v>
      </c>
      <c r="D208" s="72" t="s">
        <v>85</v>
      </c>
      <c r="E208" s="72" t="s">
        <v>137</v>
      </c>
      <c r="F208" s="6"/>
      <c r="G208" s="6"/>
    </row>
    <row r="209" spans="1:20" ht="33.75" thickBot="1" x14ac:dyDescent="0.3">
      <c r="B209" s="45" t="s">
        <v>66</v>
      </c>
      <c r="C209" s="5"/>
      <c r="D209" s="15">
        <v>19270318</v>
      </c>
      <c r="E209" s="19">
        <f>D209*C209/100</f>
        <v>0</v>
      </c>
      <c r="F209" s="17" t="str">
        <f t="shared" ref="F209:F211" si="36">IF(C209="","ATTENZIONE: problema inserimento valore","")</f>
        <v>ATTENZIONE: problema inserimento valore</v>
      </c>
      <c r="G209" s="82"/>
    </row>
    <row r="210" spans="1:20" ht="33.75" thickBot="1" x14ac:dyDescent="0.3">
      <c r="B210" s="68" t="s">
        <v>67</v>
      </c>
      <c r="C210" s="5"/>
      <c r="D210" s="15">
        <v>4733190</v>
      </c>
      <c r="E210" s="19">
        <f>D210*C210/100</f>
        <v>0</v>
      </c>
      <c r="F210" s="17" t="str">
        <f t="shared" si="36"/>
        <v>ATTENZIONE: problema inserimento valore</v>
      </c>
      <c r="G210" s="82"/>
    </row>
    <row r="211" spans="1:20" ht="33.75" thickBot="1" x14ac:dyDescent="0.3">
      <c r="B211" s="68" t="s">
        <v>68</v>
      </c>
      <c r="C211" s="5"/>
      <c r="D211" s="15">
        <v>10582194</v>
      </c>
      <c r="E211" s="19">
        <f>D211*C211/100</f>
        <v>0</v>
      </c>
      <c r="F211" s="17" t="str">
        <f t="shared" si="36"/>
        <v>ATTENZIONE: problema inserimento valore</v>
      </c>
      <c r="G211" s="82"/>
    </row>
    <row r="212" spans="1:20" ht="89.25" customHeight="1" thickBot="1" x14ac:dyDescent="0.3">
      <c r="B212" s="10"/>
      <c r="D212" s="21" t="s">
        <v>124</v>
      </c>
      <c r="E212" s="22">
        <f>TRUNC(SUM(E209:E211),2)</f>
        <v>0</v>
      </c>
      <c r="F212" s="6"/>
      <c r="G212" s="6"/>
    </row>
    <row r="213" spans="1:20" x14ac:dyDescent="0.25">
      <c r="B213" s="10"/>
      <c r="D213" s="23"/>
      <c r="E213" s="24"/>
      <c r="F213" s="6"/>
      <c r="G213" s="6"/>
    </row>
    <row r="214" spans="1:20" ht="17.25" thickBot="1" x14ac:dyDescent="0.3">
      <c r="B214" s="10"/>
      <c r="E214" s="59"/>
      <c r="F214" s="6"/>
      <c r="G214" s="24"/>
    </row>
    <row r="215" spans="1:20" ht="50.25" thickBot="1" x14ac:dyDescent="0.3">
      <c r="B215" s="26" t="s">
        <v>232</v>
      </c>
      <c r="C215" s="81" t="s">
        <v>94</v>
      </c>
      <c r="D215" s="72" t="s">
        <v>85</v>
      </c>
      <c r="E215" s="72" t="s">
        <v>137</v>
      </c>
      <c r="F215" s="38"/>
      <c r="G215" s="38"/>
      <c r="H215" s="38"/>
    </row>
    <row r="216" spans="1:20" ht="33.75" thickBot="1" x14ac:dyDescent="0.3">
      <c r="B216" s="68" t="s">
        <v>234</v>
      </c>
      <c r="C216" s="3"/>
      <c r="D216" s="15">
        <v>13157141</v>
      </c>
      <c r="E216" s="19">
        <f>D216*C216/100</f>
        <v>0</v>
      </c>
      <c r="F216" s="17" t="str">
        <f>IF(C216="","ATTENZIONE: problema inserimento valore","")</f>
        <v>ATTENZIONE: problema inserimento valore</v>
      </c>
      <c r="G216" s="62"/>
      <c r="T216" s="8"/>
    </row>
    <row r="217" spans="1:20" s="33" customFormat="1" ht="33.75" thickBot="1" x14ac:dyDescent="0.3">
      <c r="A217" s="6"/>
      <c r="B217" s="68" t="s">
        <v>235</v>
      </c>
      <c r="C217" s="3"/>
      <c r="D217" s="15">
        <v>13157141</v>
      </c>
      <c r="E217" s="19">
        <f t="shared" ref="E217:E218" si="37">D217*C217/100</f>
        <v>0</v>
      </c>
      <c r="F217" s="17" t="str">
        <f>IF(C217="","ATTENZIONE: problema inserimento valore","")</f>
        <v>ATTENZIONE: problema inserimento valore</v>
      </c>
      <c r="G217" s="62"/>
      <c r="H217" s="24"/>
      <c r="T217" s="76"/>
    </row>
    <row r="218" spans="1:20" s="33" customFormat="1" ht="33.75" thickBot="1" x14ac:dyDescent="0.3">
      <c r="A218" s="6"/>
      <c r="B218" s="68" t="s">
        <v>236</v>
      </c>
      <c r="C218" s="3"/>
      <c r="D218" s="15">
        <v>43857137</v>
      </c>
      <c r="E218" s="19">
        <f t="shared" si="37"/>
        <v>0</v>
      </c>
      <c r="F218" s="17" t="str">
        <f>IF(C218="","ATTENZIONE: problema inserimento valore","")</f>
        <v>ATTENZIONE: problema inserimento valore</v>
      </c>
      <c r="G218" s="62"/>
      <c r="H218" s="24"/>
      <c r="T218" s="76"/>
    </row>
    <row r="219" spans="1:20" s="33" customFormat="1" ht="83.25" customHeight="1" thickBot="1" x14ac:dyDescent="0.3">
      <c r="C219" s="76"/>
      <c r="D219" s="21" t="s">
        <v>233</v>
      </c>
      <c r="E219" s="22">
        <f>TRUNC(SUM(E216:E218),2)</f>
        <v>0</v>
      </c>
      <c r="H219" s="24"/>
      <c r="T219" s="76"/>
    </row>
    <row r="220" spans="1:20" s="33" customFormat="1" x14ac:dyDescent="0.25">
      <c r="C220" s="76"/>
      <c r="D220" s="23"/>
      <c r="E220" s="24"/>
      <c r="H220" s="24"/>
      <c r="T220" s="76"/>
    </row>
    <row r="221" spans="1:20" ht="17.25" thickBot="1" x14ac:dyDescent="0.3">
      <c r="B221" s="10"/>
      <c r="F221" s="75"/>
      <c r="G221" s="75"/>
      <c r="H221" s="75"/>
      <c r="I221" s="75"/>
      <c r="J221" s="75"/>
      <c r="K221" s="75"/>
    </row>
    <row r="222" spans="1:20" ht="33.75" customHeight="1" thickBot="1" x14ac:dyDescent="0.3">
      <c r="B222" s="83" t="s">
        <v>220</v>
      </c>
      <c r="C222" s="36" t="s">
        <v>83</v>
      </c>
      <c r="D222" s="35" t="s">
        <v>85</v>
      </c>
      <c r="E222" s="35" t="s">
        <v>11</v>
      </c>
      <c r="F222" s="6"/>
      <c r="G222" s="6"/>
    </row>
    <row r="223" spans="1:20" ht="17.25" thickBot="1" x14ac:dyDescent="0.3">
      <c r="B223" s="83"/>
      <c r="C223" s="36"/>
      <c r="D223" s="35"/>
      <c r="E223" s="35"/>
      <c r="F223" s="6"/>
      <c r="G223" s="6"/>
    </row>
    <row r="224" spans="1:20" ht="17.25" thickBot="1" x14ac:dyDescent="0.3">
      <c r="B224" s="45" t="s">
        <v>69</v>
      </c>
      <c r="C224" s="1"/>
      <c r="D224" s="15">
        <v>1561</v>
      </c>
      <c r="E224" s="19">
        <f t="shared" ref="E224" si="38">C224*D224</f>
        <v>0</v>
      </c>
      <c r="F224" s="17" t="str">
        <f t="shared" ref="F224" si="39">IF(C224="","ATTENZIONE: problema inserimento valore","")</f>
        <v>ATTENZIONE: problema inserimento valore</v>
      </c>
      <c r="G224" s="6"/>
    </row>
    <row r="225" spans="2:17" ht="50.25" thickBot="1" x14ac:dyDescent="0.3">
      <c r="B225" s="10"/>
      <c r="D225" s="21" t="s">
        <v>221</v>
      </c>
      <c r="E225" s="22">
        <f>TRUNC(E224,2)</f>
        <v>0</v>
      </c>
      <c r="F225" s="6"/>
      <c r="G225" s="33"/>
    </row>
    <row r="226" spans="2:17" x14ac:dyDescent="0.25">
      <c r="B226" s="10"/>
      <c r="G226" s="6"/>
    </row>
    <row r="227" spans="2:17" ht="17.25" thickBot="1" x14ac:dyDescent="0.3">
      <c r="B227" s="10"/>
      <c r="E227" s="60"/>
      <c r="F227" s="75"/>
      <c r="G227" s="75"/>
      <c r="H227" s="75"/>
      <c r="I227" s="75"/>
      <c r="J227" s="75"/>
      <c r="K227" s="75"/>
    </row>
    <row r="228" spans="2:17" ht="33.75" customHeight="1" thickBot="1" x14ac:dyDescent="0.3">
      <c r="B228" s="83" t="s">
        <v>222</v>
      </c>
      <c r="C228" s="36" t="s">
        <v>83</v>
      </c>
      <c r="D228" s="36" t="s">
        <v>85</v>
      </c>
      <c r="E228" s="35" t="s">
        <v>11</v>
      </c>
      <c r="F228" s="38"/>
      <c r="G228" s="38"/>
      <c r="H228" s="38"/>
    </row>
    <row r="229" spans="2:17" ht="17.25" thickBot="1" x14ac:dyDescent="0.3">
      <c r="B229" s="83"/>
      <c r="C229" s="36"/>
      <c r="D229" s="36"/>
      <c r="E229" s="35"/>
      <c r="F229" s="38"/>
      <c r="G229" s="38"/>
      <c r="H229" s="38"/>
    </row>
    <row r="230" spans="2:17" ht="17.25" thickBot="1" x14ac:dyDescent="0.3">
      <c r="B230" s="83"/>
      <c r="C230" s="36"/>
      <c r="D230" s="36"/>
      <c r="E230" s="35"/>
      <c r="F230" s="38"/>
      <c r="G230" s="38"/>
      <c r="H230" s="38"/>
    </row>
    <row r="231" spans="2:17" ht="17.25" thickBot="1" x14ac:dyDescent="0.3">
      <c r="B231" s="45" t="s">
        <v>260</v>
      </c>
      <c r="C231" s="4"/>
      <c r="D231" s="15">
        <v>10620</v>
      </c>
      <c r="E231" s="16">
        <f t="shared" ref="E231" si="40">C231*D231</f>
        <v>0</v>
      </c>
      <c r="F231" s="17" t="str">
        <f t="shared" ref="F231" si="41">IF(C231="","ATTENZIONE: problema inserimento valore","")</f>
        <v>ATTENZIONE: problema inserimento valore</v>
      </c>
      <c r="G231" s="6"/>
      <c r="H231" s="24"/>
    </row>
    <row r="232" spans="2:17" ht="50.25" thickBot="1" x14ac:dyDescent="0.3">
      <c r="B232" s="54"/>
      <c r="C232" s="55"/>
      <c r="D232" s="21" t="s">
        <v>223</v>
      </c>
      <c r="E232" s="22">
        <f>TRUNC(E231,2)</f>
        <v>0</v>
      </c>
      <c r="F232" s="6"/>
      <c r="G232" s="6"/>
      <c r="H232" s="24"/>
    </row>
    <row r="233" spans="2:17" x14ac:dyDescent="0.25">
      <c r="B233" s="54"/>
      <c r="C233" s="55"/>
      <c r="D233" s="23"/>
      <c r="E233" s="24"/>
      <c r="F233" s="6"/>
      <c r="G233" s="6"/>
      <c r="H233" s="24"/>
    </row>
    <row r="234" spans="2:17" ht="17.25" thickBot="1" x14ac:dyDescent="0.3">
      <c r="B234" s="10"/>
      <c r="F234" s="60"/>
      <c r="G234" s="60"/>
      <c r="H234" s="75"/>
      <c r="I234" s="75"/>
      <c r="J234" s="75"/>
      <c r="K234" s="75"/>
      <c r="L234" s="75"/>
      <c r="M234" s="75"/>
      <c r="N234" s="75"/>
      <c r="O234" s="75"/>
      <c r="P234" s="75"/>
      <c r="Q234" s="75"/>
    </row>
    <row r="235" spans="2:17" ht="66.75" customHeight="1" thickBot="1" x14ac:dyDescent="0.3">
      <c r="B235" s="83" t="s">
        <v>224</v>
      </c>
      <c r="C235" s="36" t="s">
        <v>83</v>
      </c>
      <c r="D235" s="36" t="s">
        <v>85</v>
      </c>
      <c r="E235" s="36" t="s">
        <v>11</v>
      </c>
      <c r="F235" s="38"/>
      <c r="G235" s="38"/>
      <c r="H235" s="38"/>
      <c r="I235" s="38"/>
      <c r="J235" s="38"/>
      <c r="K235" s="38"/>
      <c r="L235" s="38"/>
      <c r="M235" s="38"/>
      <c r="N235" s="38"/>
    </row>
    <row r="236" spans="2:17" ht="17.25" thickBot="1" x14ac:dyDescent="0.3">
      <c r="B236" s="83"/>
      <c r="C236" s="36"/>
      <c r="D236" s="36"/>
      <c r="E236" s="36"/>
      <c r="F236" s="38"/>
      <c r="G236" s="38"/>
      <c r="H236" s="38"/>
      <c r="I236" s="38"/>
      <c r="J236" s="38"/>
      <c r="K236" s="38"/>
      <c r="L236" s="38"/>
      <c r="M236" s="38"/>
      <c r="N236" s="38"/>
    </row>
    <row r="237" spans="2:17" ht="17.25" thickBot="1" x14ac:dyDescent="0.3">
      <c r="B237" s="45" t="s">
        <v>70</v>
      </c>
      <c r="C237" s="1"/>
      <c r="D237" s="15">
        <v>319</v>
      </c>
      <c r="E237" s="16">
        <f>C237*D237</f>
        <v>0</v>
      </c>
      <c r="F237" s="17" t="str">
        <f>IF(C237="","ATTENZIONE: problema inserimento valore","")</f>
        <v>ATTENZIONE: problema inserimento valore</v>
      </c>
      <c r="G237" s="65"/>
      <c r="H237" s="24"/>
      <c r="I237" s="33"/>
      <c r="J237" s="24"/>
      <c r="K237" s="33"/>
      <c r="L237" s="24"/>
      <c r="M237" s="33"/>
      <c r="N237" s="24"/>
    </row>
    <row r="238" spans="2:17" ht="17.25" thickBot="1" x14ac:dyDescent="0.3">
      <c r="B238" s="45" t="s">
        <v>71</v>
      </c>
      <c r="C238" s="1"/>
      <c r="D238" s="15">
        <v>128</v>
      </c>
      <c r="E238" s="16">
        <f>C238*D238</f>
        <v>0</v>
      </c>
      <c r="F238" s="17" t="str">
        <f>IF(C238="","ATTENZIONE: problema inserimento valore","")</f>
        <v>ATTENZIONE: problema inserimento valore</v>
      </c>
      <c r="G238" s="65"/>
      <c r="H238" s="24"/>
      <c r="I238" s="33"/>
      <c r="J238" s="24"/>
      <c r="K238" s="33"/>
      <c r="L238" s="24"/>
      <c r="M238" s="33"/>
      <c r="N238" s="24"/>
    </row>
    <row r="239" spans="2:17" ht="17.25" thickBot="1" x14ac:dyDescent="0.3">
      <c r="B239" s="45" t="s">
        <v>72</v>
      </c>
      <c r="C239" s="1"/>
      <c r="D239" s="15">
        <v>32</v>
      </c>
      <c r="E239" s="16">
        <f>C239*D239</f>
        <v>0</v>
      </c>
      <c r="F239" s="17" t="str">
        <f>IF(C239="","ATTENZIONE: problema inserimento valore","")</f>
        <v>ATTENZIONE: problema inserimento valore</v>
      </c>
      <c r="G239" s="65"/>
      <c r="H239" s="24"/>
      <c r="I239" s="33"/>
      <c r="J239" s="24"/>
      <c r="K239" s="33"/>
      <c r="L239" s="24"/>
      <c r="M239" s="33"/>
      <c r="N239" s="24"/>
    </row>
    <row r="240" spans="2:17" ht="33.75" thickBot="1" x14ac:dyDescent="0.3">
      <c r="B240" s="45" t="s">
        <v>73</v>
      </c>
      <c r="C240" s="1"/>
      <c r="D240" s="15">
        <v>64</v>
      </c>
      <c r="E240" s="16">
        <f>C240*D240</f>
        <v>0</v>
      </c>
      <c r="F240" s="17" t="str">
        <f>IF(C240="","ATTENZIONE: problema inserimento valore","")</f>
        <v>ATTENZIONE: problema inserimento valore</v>
      </c>
      <c r="G240" s="65"/>
      <c r="H240" s="24"/>
      <c r="I240" s="33"/>
      <c r="J240" s="24"/>
      <c r="K240" s="33"/>
      <c r="L240" s="24"/>
      <c r="M240" s="33"/>
      <c r="N240" s="24"/>
    </row>
    <row r="241" spans="2:15" ht="33.75" thickBot="1" x14ac:dyDescent="0.3">
      <c r="B241" s="45" t="s">
        <v>74</v>
      </c>
      <c r="C241" s="1"/>
      <c r="D241" s="15">
        <v>26</v>
      </c>
      <c r="E241" s="16">
        <f>C241*D241</f>
        <v>0</v>
      </c>
      <c r="F241" s="17" t="str">
        <f>IF(C241="","ATTENZIONE: problema inserimento valore","")</f>
        <v>ATTENZIONE: problema inserimento valore</v>
      </c>
      <c r="G241" s="65"/>
      <c r="H241" s="24"/>
      <c r="I241" s="33"/>
      <c r="J241" s="24"/>
      <c r="K241" s="33"/>
      <c r="L241" s="24"/>
      <c r="M241" s="33"/>
      <c r="N241" s="24"/>
    </row>
    <row r="242" spans="2:15" ht="50.25" thickBot="1" x14ac:dyDescent="0.3">
      <c r="B242" s="54"/>
      <c r="C242" s="55"/>
      <c r="D242" s="21" t="s">
        <v>225</v>
      </c>
      <c r="E242" s="22">
        <f>TRUNC(SUM(E237:E241),2)</f>
        <v>0</v>
      </c>
      <c r="F242" s="24"/>
      <c r="G242" s="33"/>
      <c r="H242" s="24"/>
      <c r="I242" s="33"/>
      <c r="J242" s="24"/>
      <c r="K242" s="33"/>
      <c r="L242" s="24"/>
      <c r="M242" s="33"/>
      <c r="N242" s="24"/>
    </row>
    <row r="243" spans="2:15" x14ac:dyDescent="0.25">
      <c r="B243" s="54"/>
      <c r="C243" s="55"/>
      <c r="D243" s="23"/>
      <c r="E243" s="24"/>
      <c r="F243" s="24"/>
      <c r="G243" s="33"/>
      <c r="H243" s="24"/>
      <c r="I243" s="33"/>
      <c r="J243" s="24"/>
      <c r="K243" s="33"/>
      <c r="L243" s="24"/>
      <c r="M243" s="33"/>
      <c r="N243" s="24"/>
    </row>
    <row r="244" spans="2:15" ht="17.25" thickBot="1" x14ac:dyDescent="0.3">
      <c r="O244" s="84"/>
    </row>
    <row r="245" spans="2:15" ht="49.5" customHeight="1" thickBot="1" x14ac:dyDescent="0.3">
      <c r="B245" s="83" t="s">
        <v>226</v>
      </c>
      <c r="C245" s="36" t="s">
        <v>83</v>
      </c>
      <c r="D245" s="36" t="s">
        <v>85</v>
      </c>
      <c r="E245" s="36" t="s">
        <v>11</v>
      </c>
      <c r="F245" s="6"/>
      <c r="G245" s="6"/>
      <c r="J245" s="84"/>
    </row>
    <row r="246" spans="2:15" ht="17.25" thickBot="1" x14ac:dyDescent="0.3">
      <c r="B246" s="83"/>
      <c r="C246" s="36"/>
      <c r="D246" s="36"/>
      <c r="E246" s="36"/>
      <c r="F246" s="6"/>
      <c r="G246" s="6"/>
    </row>
    <row r="247" spans="2:15" ht="17.25" thickBot="1" x14ac:dyDescent="0.3">
      <c r="B247" s="85" t="s">
        <v>3</v>
      </c>
      <c r="C247" s="86"/>
      <c r="D247" s="86"/>
      <c r="E247" s="86"/>
      <c r="F247" s="6"/>
      <c r="G247" s="6"/>
    </row>
    <row r="248" spans="2:15" ht="33.75" thickBot="1" x14ac:dyDescent="0.3">
      <c r="B248" s="45" t="s">
        <v>184</v>
      </c>
      <c r="C248" s="1"/>
      <c r="D248" s="15">
        <v>5137</v>
      </c>
      <c r="E248" s="19">
        <f>D248*C248</f>
        <v>0</v>
      </c>
      <c r="F248" s="17" t="str">
        <f t="shared" ref="F248" si="42">IF(C248="","ATTENZIONE: problema inserimento valore","")</f>
        <v>ATTENZIONE: problema inserimento valore</v>
      </c>
      <c r="G248" s="44"/>
    </row>
    <row r="249" spans="2:15" ht="17.25" thickBot="1" x14ac:dyDescent="0.3">
      <c r="B249" s="85" t="s">
        <v>4</v>
      </c>
      <c r="C249" s="105"/>
      <c r="D249" s="87"/>
      <c r="E249" s="86"/>
      <c r="F249" s="6"/>
      <c r="G249" s="44"/>
    </row>
    <row r="250" spans="2:15" ht="33.75" thickBot="1" x14ac:dyDescent="0.3">
      <c r="B250" s="45" t="s">
        <v>185</v>
      </c>
      <c r="C250" s="1"/>
      <c r="D250" s="15">
        <v>5594</v>
      </c>
      <c r="E250" s="19">
        <f t="shared" ref="E250" si="43">D250*C250</f>
        <v>0</v>
      </c>
      <c r="F250" s="17" t="str">
        <f t="shared" ref="F250" si="44">IF(C250="","ATTENZIONE: problema inserimento valore","")</f>
        <v>ATTENZIONE: problema inserimento valore</v>
      </c>
      <c r="G250" s="44"/>
    </row>
    <row r="251" spans="2:15" ht="17.25" thickBot="1" x14ac:dyDescent="0.3">
      <c r="B251" s="85" t="s">
        <v>5</v>
      </c>
      <c r="C251" s="105"/>
      <c r="D251" s="87"/>
      <c r="E251" s="86"/>
      <c r="F251" s="6"/>
      <c r="G251" s="44"/>
    </row>
    <row r="252" spans="2:15" ht="33.75" thickBot="1" x14ac:dyDescent="0.3">
      <c r="B252" s="45" t="s">
        <v>96</v>
      </c>
      <c r="C252" s="1"/>
      <c r="D252" s="15">
        <v>4287</v>
      </c>
      <c r="E252" s="19">
        <f t="shared" ref="E252:E253" si="45">D252*C252</f>
        <v>0</v>
      </c>
      <c r="F252" s="17" t="str">
        <f t="shared" ref="F252:F253" si="46">IF(C252="","ATTENZIONE: problema inserimento valore","")</f>
        <v>ATTENZIONE: problema inserimento valore</v>
      </c>
      <c r="G252" s="44"/>
    </row>
    <row r="253" spans="2:15" ht="50.25" thickBot="1" x14ac:dyDescent="0.3">
      <c r="B253" s="45" t="s">
        <v>97</v>
      </c>
      <c r="C253" s="1"/>
      <c r="D253" s="15">
        <v>722</v>
      </c>
      <c r="E253" s="19">
        <f t="shared" si="45"/>
        <v>0</v>
      </c>
      <c r="F253" s="17" t="str">
        <f t="shared" si="46"/>
        <v>ATTENZIONE: problema inserimento valore</v>
      </c>
      <c r="G253" s="44"/>
    </row>
    <row r="254" spans="2:15" ht="17.25" thickBot="1" x14ac:dyDescent="0.3">
      <c r="B254" s="85" t="s">
        <v>6</v>
      </c>
      <c r="C254" s="105"/>
      <c r="D254" s="87"/>
      <c r="E254" s="86"/>
      <c r="F254" s="6"/>
      <c r="G254" s="44"/>
    </row>
    <row r="255" spans="2:15" ht="33.75" thickBot="1" x14ac:dyDescent="0.3">
      <c r="B255" s="45" t="s">
        <v>98</v>
      </c>
      <c r="C255" s="1"/>
      <c r="D255" s="15">
        <v>4794</v>
      </c>
      <c r="E255" s="19">
        <f t="shared" ref="E255:E256" si="47">D255*C255</f>
        <v>0</v>
      </c>
      <c r="F255" s="17" t="str">
        <f t="shared" ref="F255:F256" si="48">IF(C255="","ATTENZIONE: problema inserimento valore","")</f>
        <v>ATTENZIONE: problema inserimento valore</v>
      </c>
      <c r="G255" s="44"/>
    </row>
    <row r="256" spans="2:15" ht="50.25" thickBot="1" x14ac:dyDescent="0.3">
      <c r="B256" s="45" t="s">
        <v>99</v>
      </c>
      <c r="C256" s="1"/>
      <c r="D256" s="15">
        <v>698</v>
      </c>
      <c r="E256" s="19">
        <f t="shared" si="47"/>
        <v>0</v>
      </c>
      <c r="F256" s="17" t="str">
        <f t="shared" si="48"/>
        <v>ATTENZIONE: problema inserimento valore</v>
      </c>
      <c r="G256" s="44"/>
    </row>
    <row r="257" spans="2:7" ht="17.25" thickBot="1" x14ac:dyDescent="0.3">
      <c r="B257" s="85" t="s">
        <v>7</v>
      </c>
      <c r="C257" s="105"/>
      <c r="D257" s="87"/>
      <c r="E257" s="86"/>
      <c r="F257" s="6"/>
      <c r="G257" s="44"/>
    </row>
    <row r="258" spans="2:7" ht="33.75" thickBot="1" x14ac:dyDescent="0.3">
      <c r="B258" s="45" t="s">
        <v>186</v>
      </c>
      <c r="C258" s="1"/>
      <c r="D258" s="15">
        <v>3190</v>
      </c>
      <c r="E258" s="19">
        <f t="shared" ref="E258:E259" si="49">D258*C258</f>
        <v>0</v>
      </c>
      <c r="F258" s="17" t="str">
        <f t="shared" ref="F258:F259" si="50">IF(C258="","ATTENZIONE: problema inserimento valore","")</f>
        <v>ATTENZIONE: problema inserimento valore</v>
      </c>
      <c r="G258" s="44"/>
    </row>
    <row r="259" spans="2:7" ht="50.25" thickBot="1" x14ac:dyDescent="0.3">
      <c r="B259" s="45" t="s">
        <v>100</v>
      </c>
      <c r="C259" s="1"/>
      <c r="D259" s="15">
        <v>1595</v>
      </c>
      <c r="E259" s="19">
        <f t="shared" si="49"/>
        <v>0</v>
      </c>
      <c r="F259" s="17" t="str">
        <f t="shared" si="50"/>
        <v>ATTENZIONE: problema inserimento valore</v>
      </c>
      <c r="G259" s="44"/>
    </row>
    <row r="260" spans="2:7" ht="17.25" thickBot="1" x14ac:dyDescent="0.3">
      <c r="B260" s="85" t="s">
        <v>8</v>
      </c>
      <c r="C260" s="105"/>
      <c r="D260" s="87"/>
      <c r="E260" s="86"/>
      <c r="F260" s="6"/>
      <c r="G260" s="44"/>
    </row>
    <row r="261" spans="2:7" ht="33.75" thickBot="1" x14ac:dyDescent="0.3">
      <c r="B261" s="45" t="s">
        <v>101</v>
      </c>
      <c r="C261" s="1"/>
      <c r="D261" s="15">
        <v>1196</v>
      </c>
      <c r="E261" s="19">
        <f t="shared" ref="E261:E268" si="51">D261*C261</f>
        <v>0</v>
      </c>
      <c r="F261" s="17" t="str">
        <f t="shared" ref="F261:F268" si="52">IF(C261="","ATTENZIONE: problema inserimento valore","")</f>
        <v>ATTENZIONE: problema inserimento valore</v>
      </c>
      <c r="G261" s="44"/>
    </row>
    <row r="262" spans="2:7" ht="50.25" thickBot="1" x14ac:dyDescent="0.3">
      <c r="B262" s="45" t="s">
        <v>102</v>
      </c>
      <c r="C262" s="1"/>
      <c r="D262" s="15">
        <v>976</v>
      </c>
      <c r="E262" s="19">
        <f t="shared" si="51"/>
        <v>0</v>
      </c>
      <c r="F262" s="17" t="str">
        <f t="shared" si="52"/>
        <v>ATTENZIONE: problema inserimento valore</v>
      </c>
      <c r="G262" s="44"/>
    </row>
    <row r="263" spans="2:7" ht="17.25" thickBot="1" x14ac:dyDescent="0.3">
      <c r="B263" s="85" t="s">
        <v>187</v>
      </c>
      <c r="C263" s="106"/>
      <c r="D263" s="89"/>
      <c r="E263" s="88"/>
      <c r="F263" s="6"/>
      <c r="G263" s="44"/>
    </row>
    <row r="264" spans="2:7" ht="33.75" thickBot="1" x14ac:dyDescent="0.3">
      <c r="B264" s="14" t="s">
        <v>188</v>
      </c>
      <c r="C264" s="2"/>
      <c r="D264" s="15">
        <v>957</v>
      </c>
      <c r="E264" s="19">
        <f t="shared" si="51"/>
        <v>0</v>
      </c>
      <c r="F264" s="17" t="str">
        <f t="shared" si="52"/>
        <v>ATTENZIONE: problema inserimento valore</v>
      </c>
      <c r="G264" s="44"/>
    </row>
    <row r="265" spans="2:7" ht="33.75" thickBot="1" x14ac:dyDescent="0.3">
      <c r="B265" s="14" t="s">
        <v>189</v>
      </c>
      <c r="C265" s="1"/>
      <c r="D265" s="15">
        <v>3000</v>
      </c>
      <c r="E265" s="19">
        <f t="shared" si="51"/>
        <v>0</v>
      </c>
      <c r="F265" s="17" t="str">
        <f t="shared" si="52"/>
        <v>ATTENZIONE: problema inserimento valore</v>
      </c>
      <c r="G265" s="44"/>
    </row>
    <row r="266" spans="2:7" ht="33.75" thickBot="1" x14ac:dyDescent="0.3">
      <c r="B266" s="14" t="s">
        <v>190</v>
      </c>
      <c r="C266" s="1"/>
      <c r="D266" s="15">
        <v>13329</v>
      </c>
      <c r="E266" s="19">
        <f t="shared" si="51"/>
        <v>0</v>
      </c>
      <c r="F266" s="17" t="str">
        <f t="shared" si="52"/>
        <v>ATTENZIONE: problema inserimento valore</v>
      </c>
      <c r="G266" s="44"/>
    </row>
    <row r="267" spans="2:7" ht="33.75" thickBot="1" x14ac:dyDescent="0.3">
      <c r="B267" s="14" t="s">
        <v>191</v>
      </c>
      <c r="C267" s="1"/>
      <c r="D267" s="15">
        <v>2713</v>
      </c>
      <c r="E267" s="19">
        <f t="shared" si="51"/>
        <v>0</v>
      </c>
      <c r="F267" s="17" t="str">
        <f t="shared" si="52"/>
        <v>ATTENZIONE: problema inserimento valore</v>
      </c>
      <c r="G267" s="44"/>
    </row>
    <row r="268" spans="2:7" ht="33.75" thickBot="1" x14ac:dyDescent="0.3">
      <c r="B268" s="14" t="s">
        <v>192</v>
      </c>
      <c r="C268" s="1"/>
      <c r="D268" s="15">
        <v>1100</v>
      </c>
      <c r="E268" s="19">
        <f t="shared" si="51"/>
        <v>0</v>
      </c>
      <c r="F268" s="17" t="str">
        <f t="shared" si="52"/>
        <v>ATTENZIONE: problema inserimento valore</v>
      </c>
      <c r="G268" s="44"/>
    </row>
    <row r="269" spans="2:7" ht="17.25" thickBot="1" x14ac:dyDescent="0.3">
      <c r="B269" s="85" t="s">
        <v>0</v>
      </c>
      <c r="C269" s="105"/>
      <c r="D269" s="87"/>
      <c r="E269" s="86"/>
      <c r="F269" s="6"/>
      <c r="G269" s="44"/>
    </row>
    <row r="270" spans="2:7" ht="33.75" thickBot="1" x14ac:dyDescent="0.3">
      <c r="B270" s="45" t="s">
        <v>193</v>
      </c>
      <c r="C270" s="1"/>
      <c r="D270" s="15">
        <v>159</v>
      </c>
      <c r="E270" s="19">
        <f t="shared" ref="E270:E278" si="53">D270*C270</f>
        <v>0</v>
      </c>
      <c r="F270" s="17" t="str">
        <f t="shared" ref="F270:F278" si="54">IF(C270="","ATTENZIONE: problema inserimento valore","")</f>
        <v>ATTENZIONE: problema inserimento valore</v>
      </c>
      <c r="G270" s="44"/>
    </row>
    <row r="271" spans="2:7" ht="50.25" thickBot="1" x14ac:dyDescent="0.3">
      <c r="B271" s="45" t="s">
        <v>194</v>
      </c>
      <c r="C271" s="1"/>
      <c r="D271" s="15">
        <v>159</v>
      </c>
      <c r="E271" s="19">
        <f t="shared" si="53"/>
        <v>0</v>
      </c>
      <c r="F271" s="17" t="str">
        <f t="shared" si="54"/>
        <v>ATTENZIONE: problema inserimento valore</v>
      </c>
      <c r="G271" s="44"/>
    </row>
    <row r="272" spans="2:7" ht="33.75" thickBot="1" x14ac:dyDescent="0.3">
      <c r="B272" s="45" t="s">
        <v>195</v>
      </c>
      <c r="C272" s="1"/>
      <c r="D272" s="15">
        <v>159</v>
      </c>
      <c r="E272" s="19">
        <f>D272*C272</f>
        <v>0</v>
      </c>
      <c r="F272" s="17" t="str">
        <f t="shared" si="54"/>
        <v>ATTENZIONE: problema inserimento valore</v>
      </c>
      <c r="G272" s="44"/>
    </row>
    <row r="273" spans="2:7" ht="33.75" thickBot="1" x14ac:dyDescent="0.3">
      <c r="B273" s="45" t="s">
        <v>206</v>
      </c>
      <c r="C273" s="1"/>
      <c r="D273" s="15">
        <v>159</v>
      </c>
      <c r="E273" s="19">
        <f>D273*C273</f>
        <v>0</v>
      </c>
      <c r="F273" s="17" t="str">
        <f t="shared" si="54"/>
        <v>ATTENZIONE: problema inserimento valore</v>
      </c>
      <c r="G273" s="44"/>
    </row>
    <row r="274" spans="2:7" ht="33.75" thickBot="1" x14ac:dyDescent="0.3">
      <c r="B274" s="45" t="s">
        <v>205</v>
      </c>
      <c r="C274" s="1"/>
      <c r="D274" s="15">
        <v>318</v>
      </c>
      <c r="E274" s="19">
        <f t="shared" si="53"/>
        <v>0</v>
      </c>
      <c r="F274" s="17" t="str">
        <f t="shared" si="54"/>
        <v>ATTENZIONE: problema inserimento valore</v>
      </c>
      <c r="G274" s="44"/>
    </row>
    <row r="275" spans="2:7" ht="33.75" thickBot="1" x14ac:dyDescent="0.3">
      <c r="B275" s="45" t="s">
        <v>204</v>
      </c>
      <c r="C275" s="1"/>
      <c r="D275" s="15">
        <v>1908</v>
      </c>
      <c r="E275" s="19">
        <f t="shared" si="53"/>
        <v>0</v>
      </c>
      <c r="F275" s="17" t="str">
        <f t="shared" si="54"/>
        <v>ATTENZIONE: problema inserimento valore</v>
      </c>
      <c r="G275" s="44"/>
    </row>
    <row r="276" spans="2:7" ht="33.75" thickBot="1" x14ac:dyDescent="0.3">
      <c r="B276" s="45" t="s">
        <v>203</v>
      </c>
      <c r="C276" s="1"/>
      <c r="D276" s="15">
        <v>3816</v>
      </c>
      <c r="E276" s="19">
        <f t="shared" si="53"/>
        <v>0</v>
      </c>
      <c r="F276" s="17" t="str">
        <f t="shared" si="54"/>
        <v>ATTENZIONE: problema inserimento valore</v>
      </c>
      <c r="G276" s="44"/>
    </row>
    <row r="277" spans="2:7" ht="33.75" thickBot="1" x14ac:dyDescent="0.3">
      <c r="B277" s="45" t="s">
        <v>207</v>
      </c>
      <c r="C277" s="1"/>
      <c r="D277" s="15">
        <v>382</v>
      </c>
      <c r="E277" s="19">
        <f t="shared" si="53"/>
        <v>0</v>
      </c>
      <c r="F277" s="17" t="str">
        <f t="shared" si="54"/>
        <v>ATTENZIONE: problema inserimento valore</v>
      </c>
      <c r="G277" s="44"/>
    </row>
    <row r="278" spans="2:7" ht="33.75" thickBot="1" x14ac:dyDescent="0.3">
      <c r="B278" s="45" t="s">
        <v>208</v>
      </c>
      <c r="C278" s="1"/>
      <c r="D278" s="15">
        <v>191</v>
      </c>
      <c r="E278" s="19">
        <f t="shared" si="53"/>
        <v>0</v>
      </c>
      <c r="F278" s="17" t="str">
        <f t="shared" si="54"/>
        <v>ATTENZIONE: problema inserimento valore</v>
      </c>
      <c r="G278" s="44"/>
    </row>
    <row r="279" spans="2:7" ht="17.25" thickBot="1" x14ac:dyDescent="0.3">
      <c r="B279" s="85" t="s">
        <v>1</v>
      </c>
      <c r="C279" s="105"/>
      <c r="D279" s="87"/>
      <c r="E279" s="86"/>
      <c r="F279" s="6"/>
      <c r="G279" s="44"/>
    </row>
    <row r="280" spans="2:7" ht="33.75" thickBot="1" x14ac:dyDescent="0.3">
      <c r="B280" s="45" t="s">
        <v>240</v>
      </c>
      <c r="C280" s="1"/>
      <c r="D280" s="15">
        <v>136</v>
      </c>
      <c r="E280" s="19">
        <f t="shared" ref="E280:E284" si="55">D280*C280</f>
        <v>0</v>
      </c>
      <c r="F280" s="17" t="str">
        <f t="shared" ref="F280:F284" si="56">IF(C280="","ATTENZIONE: problema inserimento valore","")</f>
        <v>ATTENZIONE: problema inserimento valore</v>
      </c>
      <c r="G280" s="44"/>
    </row>
    <row r="281" spans="2:7" ht="33.75" thickBot="1" x14ac:dyDescent="0.3">
      <c r="B281" s="45" t="s">
        <v>239</v>
      </c>
      <c r="C281" s="1"/>
      <c r="D281" s="15">
        <v>68</v>
      </c>
      <c r="E281" s="19">
        <f t="shared" si="55"/>
        <v>0</v>
      </c>
      <c r="F281" s="17" t="str">
        <f t="shared" si="56"/>
        <v>ATTENZIONE: problema inserimento valore</v>
      </c>
      <c r="G281" s="44"/>
    </row>
    <row r="282" spans="2:7" ht="50.25" thickBot="1" x14ac:dyDescent="0.3">
      <c r="B282" s="45" t="s">
        <v>209</v>
      </c>
      <c r="C282" s="1"/>
      <c r="D282" s="15">
        <v>272</v>
      </c>
      <c r="E282" s="19">
        <f t="shared" si="55"/>
        <v>0</v>
      </c>
      <c r="F282" s="17" t="str">
        <f t="shared" si="56"/>
        <v>ATTENZIONE: problema inserimento valore</v>
      </c>
      <c r="G282" s="44"/>
    </row>
    <row r="283" spans="2:7" ht="33.75" thickBot="1" x14ac:dyDescent="0.3">
      <c r="B283" s="45" t="s">
        <v>210</v>
      </c>
      <c r="C283" s="1"/>
      <c r="D283" s="15">
        <v>102</v>
      </c>
      <c r="E283" s="19">
        <f t="shared" si="55"/>
        <v>0</v>
      </c>
      <c r="F283" s="17" t="str">
        <f t="shared" si="56"/>
        <v>ATTENZIONE: problema inserimento valore</v>
      </c>
      <c r="G283" s="44"/>
    </row>
    <row r="284" spans="2:7" ht="33.75" thickBot="1" x14ac:dyDescent="0.3">
      <c r="B284" s="45" t="s">
        <v>211</v>
      </c>
      <c r="C284" s="1"/>
      <c r="D284" s="15">
        <v>68</v>
      </c>
      <c r="E284" s="19">
        <f t="shared" si="55"/>
        <v>0</v>
      </c>
      <c r="F284" s="17" t="str">
        <f t="shared" si="56"/>
        <v>ATTENZIONE: problema inserimento valore</v>
      </c>
      <c r="G284" s="44"/>
    </row>
    <row r="285" spans="2:7" ht="17.25" thickBot="1" x14ac:dyDescent="0.3">
      <c r="B285" s="85" t="s">
        <v>2</v>
      </c>
      <c r="C285" s="105"/>
      <c r="D285" s="87"/>
      <c r="E285" s="86"/>
      <c r="F285" s="6"/>
      <c r="G285" s="44"/>
    </row>
    <row r="286" spans="2:7" ht="33.75" thickBot="1" x14ac:dyDescent="0.3">
      <c r="B286" s="45" t="s">
        <v>125</v>
      </c>
      <c r="C286" s="1"/>
      <c r="D286" s="15">
        <v>40</v>
      </c>
      <c r="E286" s="19">
        <f t="shared" ref="E286:E289" si="57">D286*C286</f>
        <v>0</v>
      </c>
      <c r="F286" s="17" t="str">
        <f t="shared" ref="F286:F298" si="58">IF(C286="","ATTENZIONE: problema inserimento valore","")</f>
        <v>ATTENZIONE: problema inserimento valore</v>
      </c>
      <c r="G286" s="44"/>
    </row>
    <row r="287" spans="2:7" ht="50.25" thickBot="1" x14ac:dyDescent="0.3">
      <c r="B287" s="45" t="s">
        <v>212</v>
      </c>
      <c r="C287" s="1"/>
      <c r="D287" s="15">
        <v>140</v>
      </c>
      <c r="E287" s="19">
        <f t="shared" si="57"/>
        <v>0</v>
      </c>
      <c r="F287" s="17" t="str">
        <f t="shared" si="58"/>
        <v>ATTENZIONE: problema inserimento valore</v>
      </c>
      <c r="G287" s="44"/>
    </row>
    <row r="288" spans="2:7" ht="33.75" thickBot="1" x14ac:dyDescent="0.3">
      <c r="B288" s="45" t="s">
        <v>213</v>
      </c>
      <c r="C288" s="1"/>
      <c r="D288" s="15">
        <v>100</v>
      </c>
      <c r="E288" s="19">
        <f t="shared" si="57"/>
        <v>0</v>
      </c>
      <c r="F288" s="17" t="str">
        <f t="shared" si="58"/>
        <v>ATTENZIONE: problema inserimento valore</v>
      </c>
      <c r="G288" s="44"/>
    </row>
    <row r="289" spans="2:16" ht="33.75" thickBot="1" x14ac:dyDescent="0.3">
      <c r="B289" s="45" t="s">
        <v>214</v>
      </c>
      <c r="C289" s="1"/>
      <c r="D289" s="15">
        <v>60</v>
      </c>
      <c r="E289" s="19">
        <f t="shared" si="57"/>
        <v>0</v>
      </c>
      <c r="F289" s="17" t="str">
        <f t="shared" si="58"/>
        <v>ATTENZIONE: problema inserimento valore</v>
      </c>
      <c r="G289" s="44"/>
    </row>
    <row r="290" spans="2:16" ht="17.25" thickBot="1" x14ac:dyDescent="0.3">
      <c r="B290" s="85" t="s">
        <v>13</v>
      </c>
      <c r="C290" s="106"/>
      <c r="D290" s="89"/>
      <c r="E290" s="88"/>
      <c r="F290" s="6"/>
      <c r="G290" s="44"/>
    </row>
    <row r="291" spans="2:16" ht="33.75" thickBot="1" x14ac:dyDescent="0.3">
      <c r="B291" s="45" t="s">
        <v>177</v>
      </c>
      <c r="C291" s="1"/>
      <c r="D291" s="15">
        <v>816</v>
      </c>
      <c r="E291" s="19">
        <f t="shared" ref="E291:E298" si="59">D291*C291</f>
        <v>0</v>
      </c>
      <c r="F291" s="17" t="str">
        <f t="shared" si="58"/>
        <v>ATTENZIONE: problema inserimento valore</v>
      </c>
      <c r="G291" s="44"/>
    </row>
    <row r="292" spans="2:16" ht="33.75" thickBot="1" x14ac:dyDescent="0.3">
      <c r="B292" s="45" t="s">
        <v>103</v>
      </c>
      <c r="C292" s="1"/>
      <c r="D292" s="15">
        <v>1235</v>
      </c>
      <c r="E292" s="19">
        <f t="shared" si="59"/>
        <v>0</v>
      </c>
      <c r="F292" s="17" t="str">
        <f t="shared" si="58"/>
        <v>ATTENZIONE: problema inserimento valore</v>
      </c>
      <c r="G292" s="44"/>
    </row>
    <row r="293" spans="2:16" ht="33.75" thickBot="1" x14ac:dyDescent="0.3">
      <c r="B293" s="45" t="s">
        <v>104</v>
      </c>
      <c r="C293" s="1"/>
      <c r="D293" s="15">
        <v>6173</v>
      </c>
      <c r="E293" s="19">
        <f t="shared" si="59"/>
        <v>0</v>
      </c>
      <c r="F293" s="17" t="str">
        <f t="shared" si="58"/>
        <v>ATTENZIONE: problema inserimento valore</v>
      </c>
      <c r="G293" s="44"/>
    </row>
    <row r="294" spans="2:16" ht="33.75" thickBot="1" x14ac:dyDescent="0.3">
      <c r="B294" s="45" t="s">
        <v>105</v>
      </c>
      <c r="C294" s="1"/>
      <c r="D294" s="15">
        <v>1076</v>
      </c>
      <c r="E294" s="19">
        <f t="shared" si="59"/>
        <v>0</v>
      </c>
      <c r="F294" s="17" t="str">
        <f t="shared" si="58"/>
        <v>ATTENZIONE: problema inserimento valore</v>
      </c>
      <c r="G294" s="44"/>
    </row>
    <row r="295" spans="2:16" ht="33.75" thickBot="1" x14ac:dyDescent="0.3">
      <c r="B295" s="45" t="s">
        <v>106</v>
      </c>
      <c r="C295" s="1"/>
      <c r="D295" s="15">
        <v>538</v>
      </c>
      <c r="E295" s="19">
        <f t="shared" si="59"/>
        <v>0</v>
      </c>
      <c r="F295" s="17" t="str">
        <f t="shared" si="58"/>
        <v>ATTENZIONE: problema inserimento valore</v>
      </c>
      <c r="G295" s="44"/>
    </row>
    <row r="296" spans="2:16" ht="33.75" thickBot="1" x14ac:dyDescent="0.3">
      <c r="B296" s="45" t="s">
        <v>107</v>
      </c>
      <c r="C296" s="1"/>
      <c r="D296" s="15">
        <v>54</v>
      </c>
      <c r="E296" s="19">
        <f t="shared" si="59"/>
        <v>0</v>
      </c>
      <c r="F296" s="17" t="str">
        <f t="shared" si="58"/>
        <v>ATTENZIONE: problema inserimento valore</v>
      </c>
      <c r="G296" s="44"/>
    </row>
    <row r="297" spans="2:16" ht="33.75" thickBot="1" x14ac:dyDescent="0.3">
      <c r="B297" s="45" t="s">
        <v>178</v>
      </c>
      <c r="C297" s="1"/>
      <c r="D297" s="15">
        <v>125</v>
      </c>
      <c r="E297" s="19">
        <f t="shared" si="59"/>
        <v>0</v>
      </c>
      <c r="F297" s="17" t="str">
        <f t="shared" si="58"/>
        <v>ATTENZIONE: problema inserimento valore</v>
      </c>
      <c r="G297" s="44"/>
    </row>
    <row r="298" spans="2:16" ht="33.75" thickBot="1" x14ac:dyDescent="0.3">
      <c r="B298" s="45" t="s">
        <v>179</v>
      </c>
      <c r="C298" s="1"/>
      <c r="D298" s="15">
        <v>63</v>
      </c>
      <c r="E298" s="19">
        <f t="shared" si="59"/>
        <v>0</v>
      </c>
      <c r="F298" s="17" t="str">
        <f t="shared" si="58"/>
        <v>ATTENZIONE: problema inserimento valore</v>
      </c>
      <c r="G298" s="44"/>
    </row>
    <row r="299" spans="2:16" ht="33.75" thickBot="1" x14ac:dyDescent="0.3">
      <c r="D299" s="21" t="s">
        <v>227</v>
      </c>
      <c r="E299" s="22">
        <f>TRUNC(SUM(E248:E298),2)</f>
        <v>0</v>
      </c>
      <c r="F299" s="6"/>
      <c r="G299" s="6"/>
    </row>
    <row r="300" spans="2:16" x14ac:dyDescent="0.25">
      <c r="G300" s="23"/>
      <c r="H300" s="24"/>
    </row>
    <row r="301" spans="2:16" x14ac:dyDescent="0.25">
      <c r="C301" s="6"/>
      <c r="D301" s="6"/>
      <c r="G301" s="6"/>
      <c r="I301" s="54"/>
      <c r="J301" s="90"/>
    </row>
    <row r="302" spans="2:16" ht="18" x14ac:dyDescent="0.25">
      <c r="C302" s="6"/>
      <c r="D302" s="91"/>
      <c r="I302" s="92"/>
      <c r="J302" s="90"/>
      <c r="M302" s="8"/>
    </row>
    <row r="303" spans="2:16" ht="17.25" thickBot="1" x14ac:dyDescent="0.3">
      <c r="C303" s="59"/>
      <c r="D303" s="59"/>
      <c r="G303" s="6"/>
      <c r="H303" s="93"/>
      <c r="N303" s="8"/>
      <c r="O303" s="8"/>
      <c r="P303" s="8"/>
    </row>
    <row r="304" spans="2:16" ht="39.75" customHeight="1" thickBot="1" x14ac:dyDescent="0.3">
      <c r="B304" s="94" t="s">
        <v>265</v>
      </c>
      <c r="C304" s="95">
        <f>TRUNC(28/176*(E15+F27+H27+F55+H55+E67+E75+E80+F93+H93+F103+H103+F130+H130+E139+E148+E161+E178+E184+E192+E200+E205+E212+E219+E225+E232+E242+E299),2)</f>
        <v>0</v>
      </c>
      <c r="D304" s="96" t="str">
        <f>IF(C304&gt;28000000,"Superata base d'asta L4","")</f>
        <v/>
      </c>
      <c r="G304" s="6"/>
    </row>
    <row r="305" spans="2:6" s="6" customFormat="1" x14ac:dyDescent="0.25">
      <c r="C305" s="8"/>
      <c r="D305" s="8"/>
      <c r="E305" s="8"/>
      <c r="F305" s="8"/>
    </row>
    <row r="306" spans="2:6" s="6" customFormat="1" x14ac:dyDescent="0.25">
      <c r="B306" s="33"/>
      <c r="C306" s="76"/>
      <c r="D306" s="76"/>
      <c r="E306" s="76"/>
      <c r="F306" s="76"/>
    </row>
    <row r="307" spans="2:6" s="6" customFormat="1" x14ac:dyDescent="0.25">
      <c r="B307" s="33"/>
      <c r="C307" s="76"/>
      <c r="D307" s="76"/>
      <c r="E307" s="76"/>
      <c r="F307" s="76"/>
    </row>
    <row r="308" spans="2:6" s="6" customFormat="1" x14ac:dyDescent="0.25">
      <c r="B308" s="97"/>
      <c r="C308" s="98"/>
      <c r="D308" s="98"/>
      <c r="E308" s="99"/>
      <c r="F308" s="76"/>
    </row>
    <row r="309" spans="2:6" s="6" customFormat="1" x14ac:dyDescent="0.25">
      <c r="B309" s="100"/>
      <c r="C309" s="101"/>
      <c r="D309" s="102"/>
      <c r="E309" s="76"/>
      <c r="F309" s="76"/>
    </row>
    <row r="310" spans="2:6" s="6" customFormat="1" x14ac:dyDescent="0.25">
      <c r="B310" s="33"/>
      <c r="C310" s="76"/>
      <c r="D310" s="76"/>
      <c r="E310" s="76"/>
      <c r="F310" s="76"/>
    </row>
    <row r="311" spans="2:6" s="6" customFormat="1" x14ac:dyDescent="0.25">
      <c r="B311" s="33"/>
      <c r="C311" s="76"/>
      <c r="D311" s="76"/>
      <c r="E311" s="103"/>
      <c r="F311" s="76"/>
    </row>
    <row r="312" spans="2:6" s="6" customFormat="1" x14ac:dyDescent="0.25">
      <c r="B312" s="97"/>
      <c r="C312" s="98"/>
      <c r="D312" s="76"/>
      <c r="E312" s="99"/>
      <c r="F312" s="76"/>
    </row>
    <row r="313" spans="2:6" s="6" customFormat="1" x14ac:dyDescent="0.25">
      <c r="B313" s="33"/>
      <c r="C313" s="76"/>
      <c r="D313" s="76"/>
      <c r="E313" s="103"/>
      <c r="F313" s="76"/>
    </row>
    <row r="314" spans="2:6" s="6" customFormat="1" x14ac:dyDescent="0.25">
      <c r="C314" s="8"/>
      <c r="D314" s="8"/>
      <c r="E314" s="8"/>
      <c r="F314" s="8"/>
    </row>
    <row r="315" spans="2:6" s="6" customFormat="1" x14ac:dyDescent="0.25">
      <c r="C315" s="8"/>
      <c r="D315" s="8"/>
      <c r="E315" s="8"/>
      <c r="F315" s="8"/>
    </row>
    <row r="316" spans="2:6" s="6" customFormat="1" x14ac:dyDescent="0.25">
      <c r="C316" s="8"/>
      <c r="D316" s="8"/>
      <c r="E316" s="8"/>
      <c r="F316" s="8"/>
    </row>
    <row r="317" spans="2:6" s="6" customFormat="1" x14ac:dyDescent="0.25">
      <c r="C317" s="8"/>
      <c r="D317" s="8"/>
      <c r="E317" s="8"/>
      <c r="F317" s="8"/>
    </row>
    <row r="318" spans="2:6" s="6" customFormat="1" x14ac:dyDescent="0.25">
      <c r="C318" s="8"/>
      <c r="D318" s="8"/>
      <c r="E318" s="8"/>
      <c r="F318" s="8"/>
    </row>
    <row r="319" spans="2:6" s="6" customFormat="1" x14ac:dyDescent="0.25">
      <c r="C319" s="8"/>
      <c r="D319" s="8"/>
      <c r="E319" s="8"/>
      <c r="F319" s="8"/>
    </row>
    <row r="320" spans="2:6" s="6" customFormat="1" x14ac:dyDescent="0.25">
      <c r="C320" s="104"/>
      <c r="D320" s="8"/>
      <c r="E320" s="8"/>
      <c r="F320" s="8"/>
    </row>
    <row r="325" spans="3:3" x14ac:dyDescent="0.25">
      <c r="C325" s="104"/>
    </row>
    <row r="326" spans="3:3" x14ac:dyDescent="0.25">
      <c r="C326" s="104"/>
    </row>
  </sheetData>
  <sheetProtection password="9996" sheet="1" objects="1" scenarios="1" selectLockedCells="1"/>
  <mergeCells count="33">
    <mergeCell ref="F30:F32"/>
    <mergeCell ref="B1:E1"/>
    <mergeCell ref="B30:B32"/>
    <mergeCell ref="C30:C32"/>
    <mergeCell ref="D30:D32"/>
    <mergeCell ref="E30:E32"/>
    <mergeCell ref="B222:B223"/>
    <mergeCell ref="C222:C223"/>
    <mergeCell ref="D222:D223"/>
    <mergeCell ref="E222:E223"/>
    <mergeCell ref="D33:D44"/>
    <mergeCell ref="D46:D52"/>
    <mergeCell ref="D84:D91"/>
    <mergeCell ref="D97:D101"/>
    <mergeCell ref="D107:D112"/>
    <mergeCell ref="D114:D117"/>
    <mergeCell ref="D120:D128"/>
    <mergeCell ref="B187:B188"/>
    <mergeCell ref="C187:C188"/>
    <mergeCell ref="D187:D188"/>
    <mergeCell ref="E187:E188"/>
    <mergeCell ref="B245:B246"/>
    <mergeCell ref="C245:C246"/>
    <mergeCell ref="D245:D246"/>
    <mergeCell ref="E245:E246"/>
    <mergeCell ref="B228:B230"/>
    <mergeCell ref="C228:C230"/>
    <mergeCell ref="D228:D230"/>
    <mergeCell ref="E228:E230"/>
    <mergeCell ref="B235:B236"/>
    <mergeCell ref="C235:C236"/>
    <mergeCell ref="D235:D236"/>
    <mergeCell ref="E235:E236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rowBreaks count="3" manualBreakCount="3">
    <brk id="47" max="16383" man="1"/>
    <brk id="132" max="16383" man="1"/>
    <brk id="2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12</vt:i4>
      </vt:variant>
    </vt:vector>
  </HeadingPairs>
  <TitlesOfParts>
    <vt:vector size="16" baseType="lpstr">
      <vt:lpstr>Lotto 1</vt:lpstr>
      <vt:lpstr>Lotto 2</vt:lpstr>
      <vt:lpstr>Lotto 3</vt:lpstr>
      <vt:lpstr>Lotto 4</vt:lpstr>
      <vt:lpstr>'Lotto 1'!_Toc124056150</vt:lpstr>
      <vt:lpstr>'Lotto 2'!_Toc124056150</vt:lpstr>
      <vt:lpstr>'Lotto 3'!_Toc124056150</vt:lpstr>
      <vt:lpstr>'Lotto 4'!_Toc124056150</vt:lpstr>
      <vt:lpstr>'Lotto 1'!_Toc276033983</vt:lpstr>
      <vt:lpstr>'Lotto 2'!_Toc276033983</vt:lpstr>
      <vt:lpstr>'Lotto 3'!_Toc276033983</vt:lpstr>
      <vt:lpstr>'Lotto 4'!_Toc276033983</vt:lpstr>
      <vt:lpstr>'Lotto 1'!Area_stampa</vt:lpstr>
      <vt:lpstr>'Lotto 2'!Area_stampa</vt:lpstr>
      <vt:lpstr>'Lotto 3'!Area_stampa</vt:lpstr>
      <vt:lpstr>'Lotto 4'!Area_stampa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2016-12-06T13:31:33Z</dcterms:created>
  <dcterms:modified xsi:type="dcterms:W3CDTF">2016-12-06T13:39:40Z</dcterms:modified>
</cp:coreProperties>
</file>