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zo.Quaranta\Desktop\Consip\2518 - CA per INAIL\Documentazione\finale\errata corrige\"/>
    </mc:Choice>
  </mc:AlternateContent>
  <bookViews>
    <workbookView xWindow="0" yWindow="0" windowWidth="19200" windowHeight="7050"/>
  </bookViews>
  <sheets>
    <sheet name="FORNITURA BASE" sheetId="1" r:id="rId1"/>
    <sheet name="FORNITURA OPZIONALE" sheetId="2" r:id="rId2"/>
    <sheet name="RIEPILOG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4" i="2" l="1"/>
  <c r="J13" i="2"/>
  <c r="J12" i="2"/>
  <c r="J11" i="2"/>
  <c r="J10" i="2"/>
  <c r="J9" i="2"/>
  <c r="J8" i="2"/>
  <c r="J7" i="2"/>
  <c r="J6" i="2"/>
  <c r="J5" i="2"/>
  <c r="J4" i="2"/>
  <c r="J3" i="2"/>
  <c r="I14" i="2"/>
  <c r="I13" i="2"/>
  <c r="I12" i="2"/>
  <c r="I11" i="2"/>
  <c r="I10" i="2"/>
  <c r="I9" i="2"/>
  <c r="I8" i="2"/>
  <c r="I7" i="2"/>
  <c r="I6" i="2"/>
  <c r="I5" i="2"/>
  <c r="I4" i="2"/>
  <c r="I3" i="2"/>
  <c r="H20" i="1"/>
  <c r="H19" i="1"/>
  <c r="H18" i="1"/>
  <c r="H14" i="1"/>
  <c r="H13" i="1"/>
  <c r="H12" i="1"/>
  <c r="H11" i="1"/>
  <c r="H10" i="1"/>
  <c r="H9" i="1"/>
  <c r="H8" i="1"/>
  <c r="H7" i="1"/>
  <c r="H6" i="1"/>
  <c r="H5" i="1"/>
  <c r="H4" i="1"/>
  <c r="H3" i="1"/>
  <c r="G21" i="1"/>
  <c r="C4" i="3" s="1"/>
  <c r="C3" i="3"/>
  <c r="I15" i="2" l="1"/>
  <c r="C6" i="3" s="1"/>
  <c r="C7" i="3" s="1"/>
</calcChain>
</file>

<file path=xl/sharedStrings.xml><?xml version="1.0" encoding="utf-8"?>
<sst xmlns="http://schemas.openxmlformats.org/spreadsheetml/2006/main" count="107" uniqueCount="74">
  <si>
    <t>FORNITURA BASE</t>
  </si>
  <si>
    <t>codice prodotto</t>
  </si>
  <si>
    <t>A) Manutenzione triennale licenze</t>
  </si>
  <si>
    <t>Metrica di
licensing</t>
  </si>
  <si>
    <t>qtà</t>
  </si>
  <si>
    <t>prezzo a base d'asta,  per ciascun codice prodotto,
in relazione alle quantità richieste</t>
  </si>
  <si>
    <t>prezzo offerto, per ciascun codice prodotto,
in relazione alle quantità richieste</t>
  </si>
  <si>
    <t>verifica</t>
  </si>
  <si>
    <t>SMCUAA990</t>
  </si>
  <si>
    <t>SiteMinder for Consumer Users</t>
  </si>
  <si>
    <t>Consumer User</t>
  </si>
  <si>
    <t>FEDMGP990M</t>
  </si>
  <si>
    <t>CA Federation Partnerships</t>
  </si>
  <si>
    <t>Federation Partner</t>
  </si>
  <si>
    <t>STMORA990M</t>
  </si>
  <si>
    <t>Layer7 SiteMinder Agent for Oracle Applications</t>
  </si>
  <si>
    <t>Instance</t>
  </si>
  <si>
    <t>PPMCCL990M</t>
  </si>
  <si>
    <t>CA Clarity PPM Core License</t>
  </si>
  <si>
    <t>User Pack</t>
  </si>
  <si>
    <t>STMBEA990M</t>
  </si>
  <si>
    <t>Layer7 SiteMinder Agent for Oracle Weblogic</t>
  </si>
  <si>
    <t>Processor</t>
  </si>
  <si>
    <t>SOAJBS990</t>
  </si>
  <si>
    <t>Single Sign-on for Jboss</t>
  </si>
  <si>
    <t>STMIBW990M</t>
  </si>
  <si>
    <t>Layer7 SiteMinder Agent for IBM WebSphere</t>
  </si>
  <si>
    <t>APIENP990M</t>
  </si>
  <si>
    <t>CA API Gateway Enterprise Partner</t>
  </si>
  <si>
    <t>APNENP990M</t>
  </si>
  <si>
    <t>API Gateway Enterprise Partner non-production</t>
  </si>
  <si>
    <t>LSPFPU990M</t>
  </si>
  <si>
    <t>SV: Continuous Application Insight Power User</t>
  </si>
  <si>
    <t>Concurrent Users</t>
  </si>
  <si>
    <t>LSSVPU990M</t>
  </si>
  <si>
    <t>SV: Service Virtualization Power User</t>
  </si>
  <si>
    <t>SVFNTR990M</t>
  </si>
  <si>
    <t>SV: Service Virtualization Functional Transactions</t>
  </si>
  <si>
    <t>TOTALE OFFERTA MANUTENZIONE LICENZE</t>
  </si>
  <si>
    <t>B) servizi di supporto specialistico sulle tecnologie CA/BROADCOM</t>
  </si>
  <si>
    <t>Qtà
(GG/PP)</t>
  </si>
  <si>
    <t>Consultant</t>
  </si>
  <si>
    <t>Architect</t>
  </si>
  <si>
    <t>Technical Manager</t>
  </si>
  <si>
    <t>TOTALE OFFERTA SERVIZI DI SUPPORTO SPECIALISTICO</t>
  </si>
  <si>
    <t>tariffa unitaria a base d'asta</t>
  </si>
  <si>
    <t>tariffa unitaria offerta</t>
  </si>
  <si>
    <t>FORNITURA OPZIONALE</t>
  </si>
  <si>
    <t>C) sottoscrizioni di prodotti sw CA/BROADCOM</t>
  </si>
  <si>
    <t>metrica di
licensing</t>
  </si>
  <si>
    <t>SITMCS990</t>
  </si>
  <si>
    <t>FEDMGP990</t>
  </si>
  <si>
    <t>STMORA990</t>
  </si>
  <si>
    <t>PPMCCL990</t>
  </si>
  <si>
    <t>STM A990</t>
  </si>
  <si>
    <t>STMIBW990</t>
  </si>
  <si>
    <t>APIENP990</t>
  </si>
  <si>
    <t>API Gateway Enterprise Partner</t>
  </si>
  <si>
    <t>APNENP990</t>
  </si>
  <si>
    <t>LSPFPU990</t>
  </si>
  <si>
    <t>LSSVPU990</t>
  </si>
  <si>
    <t>SVFNTR990</t>
  </si>
  <si>
    <t>TOTALE OFFERTA PER SOTTOSCRIZIONI OPZIONALI</t>
  </si>
  <si>
    <t>codice
prodotto</t>
  </si>
  <si>
    <t>canone annuale unitario
a base d'asta</t>
  </si>
  <si>
    <t>canone annuale unitario
offerto</t>
  </si>
  <si>
    <t>canone annuale 
offerto</t>
  </si>
  <si>
    <t>Fornitura base</t>
  </si>
  <si>
    <t>offerta</t>
  </si>
  <si>
    <t>TOTALE OFFERTA MANUTENZIONE LICENZE (A)</t>
  </si>
  <si>
    <t>TOTALE OFFERTA SERVIZI DI SUPPORTO SPECIALISTICO (B)</t>
  </si>
  <si>
    <t>Fornitura opzionale</t>
  </si>
  <si>
    <t xml:space="preserve">TOTALE OFFERTA PER SOTTOSCRIZIONI OPZIONALI (C)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</si>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</sst>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165" fontId="3" fillId="0" borderId="0" xfId="1" applyNumberFormat="1" applyFont="1" applyBorder="1"/>
    <xf numFmtId="44" fontId="3" fillId="0" borderId="0" xfId="2" applyFont="1" applyBorder="1"/>
    <xf numFmtId="44" fontId="3" fillId="0" borderId="0" xfId="2" applyFont="1" applyBorder="1" applyProtection="1">
      <protection locked="0"/>
    </xf>
    <xf numFmtId="0" fontId="3" fillId="0" borderId="6" xfId="0" applyFont="1" applyBorder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44" fontId="4" fillId="4" borderId="3" xfId="0" applyNumberFormat="1" applyFont="1" applyFill="1" applyBorder="1" applyAlignment="1"/>
    <xf numFmtId="44" fontId="4" fillId="4" borderId="5" xfId="2" applyFont="1" applyFill="1" applyBorder="1"/>
    <xf numFmtId="0" fontId="3" fillId="0" borderId="6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Protection="1"/>
    <xf numFmtId="44" fontId="3" fillId="0" borderId="13" xfId="2" applyFont="1" applyBorder="1" applyProtection="1"/>
    <xf numFmtId="0" fontId="3" fillId="0" borderId="14" xfId="0" applyFont="1" applyBorder="1" applyProtection="1"/>
    <xf numFmtId="44" fontId="3" fillId="0" borderId="15" xfId="2" applyFont="1" applyBorder="1" applyProtection="1"/>
    <xf numFmtId="0" fontId="2" fillId="5" borderId="16" xfId="0" applyFont="1" applyFill="1" applyBorder="1" applyProtection="1"/>
    <xf numFmtId="44" fontId="2" fillId="5" borderId="17" xfId="2" applyFont="1" applyFill="1" applyBorder="1" applyProtection="1"/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7" sqref="F7"/>
    </sheetView>
  </sheetViews>
  <sheetFormatPr defaultRowHeight="13" x14ac:dyDescent="0.3"/>
  <cols>
    <col min="1" max="1" width="3.36328125" style="5" bestFit="1" customWidth="1"/>
    <col min="2" max="2" width="13.54296875" style="5" bestFit="1" customWidth="1"/>
    <col min="3" max="3" width="38.7265625" style="5" bestFit="1" customWidth="1"/>
    <col min="4" max="4" width="17.453125" style="5" bestFit="1" customWidth="1"/>
    <col min="5" max="5" width="11.08984375" style="5" bestFit="1" customWidth="1"/>
    <col min="6" max="7" width="20.6328125" style="5" customWidth="1"/>
    <col min="8" max="8" width="8.26953125" style="5" bestFit="1" customWidth="1"/>
    <col min="9" max="16384" width="8.7265625" style="5"/>
  </cols>
  <sheetData>
    <row r="1" spans="1:8" ht="7" customHeight="1" thickBot="1" x14ac:dyDescent="0.35"/>
    <row r="2" spans="1:8" ht="65.5" thickBot="1" x14ac:dyDescent="0.35">
      <c r="A2" s="29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4" t="s">
        <v>7</v>
      </c>
    </row>
    <row r="3" spans="1:8" x14ac:dyDescent="0.3">
      <c r="A3" s="30"/>
      <c r="B3" s="6" t="s">
        <v>8</v>
      </c>
      <c r="C3" s="6" t="s">
        <v>9</v>
      </c>
      <c r="D3" s="6" t="s">
        <v>10</v>
      </c>
      <c r="E3" s="7">
        <v>700000</v>
      </c>
      <c r="F3" s="8">
        <v>1008000</v>
      </c>
      <c r="G3" s="9"/>
      <c r="H3" s="10" t="str">
        <f>IF(G3&gt;F3,"ERRORE", "OK")</f>
        <v>OK</v>
      </c>
    </row>
    <row r="4" spans="1:8" x14ac:dyDescent="0.3">
      <c r="A4" s="30"/>
      <c r="B4" s="6" t="s">
        <v>11</v>
      </c>
      <c r="C4" s="6" t="s">
        <v>12</v>
      </c>
      <c r="D4" s="6" t="s">
        <v>13</v>
      </c>
      <c r="E4" s="7">
        <v>10</v>
      </c>
      <c r="F4" s="8">
        <v>36000</v>
      </c>
      <c r="G4" s="9"/>
      <c r="H4" s="10" t="str">
        <f t="shared" ref="H4:H14" si="0">IF(G4&gt;F4,"ERRORE", "OK")</f>
        <v>OK</v>
      </c>
    </row>
    <row r="5" spans="1:8" x14ac:dyDescent="0.3">
      <c r="A5" s="30"/>
      <c r="B5" s="6" t="s">
        <v>14</v>
      </c>
      <c r="C5" s="6" t="s">
        <v>15</v>
      </c>
      <c r="D5" s="6" t="s">
        <v>16</v>
      </c>
      <c r="E5" s="7">
        <v>1</v>
      </c>
      <c r="F5" s="8">
        <v>55026.720000000001</v>
      </c>
      <c r="G5" s="9"/>
      <c r="H5" s="10" t="str">
        <f t="shared" si="0"/>
        <v>OK</v>
      </c>
    </row>
    <row r="6" spans="1:8" x14ac:dyDescent="0.3">
      <c r="A6" s="30"/>
      <c r="B6" s="6" t="s">
        <v>17</v>
      </c>
      <c r="C6" s="6" t="s">
        <v>18</v>
      </c>
      <c r="D6" s="6" t="s">
        <v>19</v>
      </c>
      <c r="E6" s="7">
        <v>4</v>
      </c>
      <c r="F6" s="8">
        <v>136350.72</v>
      </c>
      <c r="G6" s="9"/>
      <c r="H6" s="10" t="str">
        <f t="shared" si="0"/>
        <v>OK</v>
      </c>
    </row>
    <row r="7" spans="1:8" x14ac:dyDescent="0.3">
      <c r="A7" s="30"/>
      <c r="B7" s="6" t="s">
        <v>20</v>
      </c>
      <c r="C7" s="6" t="s">
        <v>21</v>
      </c>
      <c r="D7" s="6" t="s">
        <v>22</v>
      </c>
      <c r="E7" s="7">
        <v>270</v>
      </c>
      <c r="F7" s="8">
        <v>530614.80000000005</v>
      </c>
      <c r="G7" s="9"/>
      <c r="H7" s="10" t="str">
        <f t="shared" si="0"/>
        <v>OK</v>
      </c>
    </row>
    <row r="8" spans="1:8" x14ac:dyDescent="0.3">
      <c r="A8" s="30"/>
      <c r="B8" s="6" t="s">
        <v>23</v>
      </c>
      <c r="C8" s="6" t="s">
        <v>24</v>
      </c>
      <c r="D8" s="6" t="s">
        <v>22</v>
      </c>
      <c r="E8" s="7">
        <v>270</v>
      </c>
      <c r="F8" s="8">
        <v>530614.80000000005</v>
      </c>
      <c r="G8" s="9"/>
      <c r="H8" s="10" t="str">
        <f t="shared" si="0"/>
        <v>OK</v>
      </c>
    </row>
    <row r="9" spans="1:8" x14ac:dyDescent="0.3">
      <c r="A9" s="30"/>
      <c r="B9" s="6" t="s">
        <v>25</v>
      </c>
      <c r="C9" s="6" t="s">
        <v>26</v>
      </c>
      <c r="D9" s="6" t="s">
        <v>22</v>
      </c>
      <c r="E9" s="7">
        <v>40</v>
      </c>
      <c r="F9" s="8">
        <v>78609.600000000006</v>
      </c>
      <c r="G9" s="9"/>
      <c r="H9" s="10" t="str">
        <f t="shared" si="0"/>
        <v>OK</v>
      </c>
    </row>
    <row r="10" spans="1:8" x14ac:dyDescent="0.3">
      <c r="A10" s="30"/>
      <c r="B10" s="6" t="s">
        <v>27</v>
      </c>
      <c r="C10" s="6" t="s">
        <v>28</v>
      </c>
      <c r="D10" s="6" t="s">
        <v>16</v>
      </c>
      <c r="E10" s="7">
        <v>10</v>
      </c>
      <c r="F10" s="8">
        <v>144000</v>
      </c>
      <c r="G10" s="9"/>
      <c r="H10" s="10" t="str">
        <f t="shared" si="0"/>
        <v>OK</v>
      </c>
    </row>
    <row r="11" spans="1:8" x14ac:dyDescent="0.3">
      <c r="A11" s="30"/>
      <c r="B11" s="6" t="s">
        <v>29</v>
      </c>
      <c r="C11" s="6" t="s">
        <v>30</v>
      </c>
      <c r="D11" s="6" t="s">
        <v>16</v>
      </c>
      <c r="E11" s="7">
        <v>3</v>
      </c>
      <c r="F11" s="8">
        <v>25920</v>
      </c>
      <c r="G11" s="9"/>
      <c r="H11" s="10" t="str">
        <f t="shared" si="0"/>
        <v>OK</v>
      </c>
    </row>
    <row r="12" spans="1:8" x14ac:dyDescent="0.3">
      <c r="A12" s="30"/>
      <c r="B12" s="6" t="s">
        <v>31</v>
      </c>
      <c r="C12" s="6" t="s">
        <v>32</v>
      </c>
      <c r="D12" s="6" t="s">
        <v>33</v>
      </c>
      <c r="E12" s="7">
        <v>2</v>
      </c>
      <c r="F12" s="8">
        <v>27889.919999999998</v>
      </c>
      <c r="G12" s="9"/>
      <c r="H12" s="10" t="str">
        <f t="shared" si="0"/>
        <v>OK</v>
      </c>
    </row>
    <row r="13" spans="1:8" x14ac:dyDescent="0.3">
      <c r="A13" s="30"/>
      <c r="B13" s="6" t="s">
        <v>34</v>
      </c>
      <c r="C13" s="6" t="s">
        <v>35</v>
      </c>
      <c r="D13" s="6" t="s">
        <v>33</v>
      </c>
      <c r="E13" s="7">
        <v>2</v>
      </c>
      <c r="F13" s="8">
        <v>30988.799999999999</v>
      </c>
      <c r="G13" s="9"/>
      <c r="H13" s="10" t="str">
        <f t="shared" si="0"/>
        <v>OK</v>
      </c>
    </row>
    <row r="14" spans="1:8" ht="13.5" thickBot="1" x14ac:dyDescent="0.35">
      <c r="A14" s="30"/>
      <c r="B14" s="6" t="s">
        <v>36</v>
      </c>
      <c r="C14" s="6" t="s">
        <v>37</v>
      </c>
      <c r="D14" s="6" t="s">
        <v>33</v>
      </c>
      <c r="E14" s="7">
        <v>10</v>
      </c>
      <c r="F14" s="8">
        <v>21693.599999999999</v>
      </c>
      <c r="G14" s="9"/>
      <c r="H14" s="10" t="str">
        <f t="shared" si="0"/>
        <v>OK</v>
      </c>
    </row>
    <row r="15" spans="1:8" ht="13.5" thickBot="1" x14ac:dyDescent="0.35">
      <c r="A15" s="30"/>
      <c r="B15" s="27" t="s">
        <v>38</v>
      </c>
      <c r="C15" s="27"/>
      <c r="D15" s="27"/>
      <c r="E15" s="28"/>
      <c r="F15" s="2"/>
      <c r="G15" s="18">
        <f>SUM(G3:G14)</f>
        <v>0</v>
      </c>
      <c r="H15" s="4"/>
    </row>
    <row r="16" spans="1:8" ht="2" customHeight="1" thickBot="1" x14ac:dyDescent="0.35">
      <c r="A16" s="30"/>
      <c r="B16" s="6"/>
      <c r="C16" s="6"/>
      <c r="D16" s="6"/>
      <c r="E16" s="6"/>
      <c r="F16" s="6"/>
      <c r="G16" s="6"/>
      <c r="H16" s="10"/>
    </row>
    <row r="17" spans="1:8" ht="26.5" thickBot="1" x14ac:dyDescent="0.35">
      <c r="A17" s="30"/>
      <c r="B17" s="3"/>
      <c r="C17" s="32" t="s">
        <v>39</v>
      </c>
      <c r="D17" s="33"/>
      <c r="E17" s="1" t="s">
        <v>40</v>
      </c>
      <c r="F17" s="1" t="s">
        <v>45</v>
      </c>
      <c r="G17" s="1" t="s">
        <v>46</v>
      </c>
      <c r="H17" s="4" t="s">
        <v>7</v>
      </c>
    </row>
    <row r="18" spans="1:8" x14ac:dyDescent="0.3">
      <c r="A18" s="30"/>
      <c r="B18" s="6"/>
      <c r="C18" s="6" t="s">
        <v>41</v>
      </c>
      <c r="D18" s="6"/>
      <c r="E18" s="6">
        <v>50</v>
      </c>
      <c r="F18" s="8">
        <v>900</v>
      </c>
      <c r="G18" s="9"/>
      <c r="H18" s="10" t="str">
        <f t="shared" ref="H18:H20" si="1">IF(G18&gt;F18,"ERRORE", "OK")</f>
        <v>OK</v>
      </c>
    </row>
    <row r="19" spans="1:8" x14ac:dyDescent="0.3">
      <c r="A19" s="30"/>
      <c r="B19" s="6"/>
      <c r="C19" s="6" t="s">
        <v>42</v>
      </c>
      <c r="D19" s="6"/>
      <c r="E19" s="6">
        <v>50</v>
      </c>
      <c r="F19" s="8">
        <v>900</v>
      </c>
      <c r="G19" s="9"/>
      <c r="H19" s="10" t="str">
        <f t="shared" si="1"/>
        <v>OK</v>
      </c>
    </row>
    <row r="20" spans="1:8" ht="13.5" thickBot="1" x14ac:dyDescent="0.35">
      <c r="A20" s="30"/>
      <c r="B20" s="6"/>
      <c r="C20" s="6" t="s">
        <v>43</v>
      </c>
      <c r="D20" s="6"/>
      <c r="E20" s="6">
        <v>50</v>
      </c>
      <c r="F20" s="8">
        <v>900</v>
      </c>
      <c r="G20" s="9"/>
      <c r="H20" s="10" t="str">
        <f t="shared" si="1"/>
        <v>OK</v>
      </c>
    </row>
    <row r="21" spans="1:8" ht="13.5" thickBot="1" x14ac:dyDescent="0.35">
      <c r="A21" s="31"/>
      <c r="B21" s="32" t="s">
        <v>44</v>
      </c>
      <c r="C21" s="27"/>
      <c r="D21" s="27"/>
      <c r="E21" s="27"/>
      <c r="F21" s="28"/>
      <c r="G21" s="18">
        <f>50*G18+50*G19+50*G20</f>
        <v>0</v>
      </c>
      <c r="H21" s="4"/>
    </row>
  </sheetData>
  <sheetProtection algorithmName="SHA-512" hashValue="vT+mcjgesTc/yNF1S7hakJ+pXmJummiq81LBJz1MfQ9Sk4rlEFG9gY4KOqJ1cI8xgP6zbzDJwf5jYg4+m3tOKQ==" saltValue="6PoVfu6JAjbb0r9CtWOxng==" spinCount="100000" sheet="1" objects="1" scenarios="1"/>
  <mergeCells count="4">
    <mergeCell ref="B15:E15"/>
    <mergeCell ref="A2:A21"/>
    <mergeCell ref="B21:F21"/>
    <mergeCell ref="C17:D17"/>
  </mergeCells>
  <conditionalFormatting sqref="H3:H14 H18:H20">
    <cfRule type="cellIs" dxfId="1" priority="1" operator="equal">
      <formula>"ERRORE"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workbookViewId="0">
      <selection activeCell="H3" sqref="H3:H14"/>
    </sheetView>
  </sheetViews>
  <sheetFormatPr defaultRowHeight="13" x14ac:dyDescent="0.3"/>
  <cols>
    <col min="1" max="1" width="1.54296875" style="5" customWidth="1"/>
    <col min="2" max="2" width="3.08984375" style="5" bestFit="1" customWidth="1"/>
    <col min="3" max="3" width="10.08984375" style="5" bestFit="1" customWidth="1"/>
    <col min="4" max="4" width="38.7265625" style="5" bestFit="1" customWidth="1"/>
    <col min="5" max="5" width="15.26953125" style="5" bestFit="1" customWidth="1"/>
    <col min="6" max="6" width="3.36328125" style="5" bestFit="1" customWidth="1"/>
    <col min="7" max="8" width="19.7265625" style="5" bestFit="1" customWidth="1"/>
    <col min="9" max="9" width="18.90625" style="5" bestFit="1" customWidth="1"/>
    <col min="10" max="10" width="6.26953125" style="5" bestFit="1" customWidth="1"/>
    <col min="11" max="16384" width="8.7265625" style="5"/>
  </cols>
  <sheetData>
    <row r="1" spans="2:10" ht="13.5" thickBot="1" x14ac:dyDescent="0.35"/>
    <row r="2" spans="2:10" ht="26.5" thickBot="1" x14ac:dyDescent="0.35">
      <c r="B2" s="34" t="s">
        <v>47</v>
      </c>
      <c r="C2" s="11" t="s">
        <v>63</v>
      </c>
      <c r="D2" s="12" t="s">
        <v>48</v>
      </c>
      <c r="E2" s="13" t="s">
        <v>49</v>
      </c>
      <c r="F2" s="14" t="s">
        <v>4</v>
      </c>
      <c r="G2" s="15" t="s">
        <v>64</v>
      </c>
      <c r="H2" s="15" t="s">
        <v>65</v>
      </c>
      <c r="I2" s="15" t="s">
        <v>66</v>
      </c>
      <c r="J2" s="16" t="s">
        <v>7</v>
      </c>
    </row>
    <row r="3" spans="2:10" x14ac:dyDescent="0.3">
      <c r="B3" s="35"/>
      <c r="C3" s="6" t="s">
        <v>50</v>
      </c>
      <c r="D3" s="6" t="s">
        <v>9</v>
      </c>
      <c r="E3" s="6" t="s">
        <v>10</v>
      </c>
      <c r="F3" s="7">
        <v>6</v>
      </c>
      <c r="G3" s="8">
        <v>0.86</v>
      </c>
      <c r="H3" s="9"/>
      <c r="I3" s="8">
        <f>H3*F3</f>
        <v>0</v>
      </c>
      <c r="J3" s="19" t="str">
        <f>IF(H3&gt;G3,"ERRORE", "OK")</f>
        <v>OK</v>
      </c>
    </row>
    <row r="4" spans="2:10" x14ac:dyDescent="0.3">
      <c r="B4" s="35"/>
      <c r="C4" s="6" t="s">
        <v>51</v>
      </c>
      <c r="D4" s="6" t="s">
        <v>12</v>
      </c>
      <c r="E4" s="6" t="s">
        <v>13</v>
      </c>
      <c r="F4" s="7">
        <v>6</v>
      </c>
      <c r="G4" s="8">
        <v>2160</v>
      </c>
      <c r="H4" s="9"/>
      <c r="I4" s="8">
        <f t="shared" ref="I4:I14" si="0">H4*F4</f>
        <v>0</v>
      </c>
      <c r="J4" s="19" t="str">
        <f t="shared" ref="J4:J14" si="1">IF(H4&gt;G4,"ERRORE", "OK")</f>
        <v>OK</v>
      </c>
    </row>
    <row r="5" spans="2:10" x14ac:dyDescent="0.3">
      <c r="B5" s="35"/>
      <c r="C5" s="6" t="s">
        <v>52</v>
      </c>
      <c r="D5" s="6" t="s">
        <v>15</v>
      </c>
      <c r="E5" s="6" t="s">
        <v>16</v>
      </c>
      <c r="F5" s="7">
        <v>6</v>
      </c>
      <c r="G5" s="8">
        <v>33016.03</v>
      </c>
      <c r="H5" s="9"/>
      <c r="I5" s="8">
        <f t="shared" si="0"/>
        <v>0</v>
      </c>
      <c r="J5" s="19" t="str">
        <f t="shared" si="1"/>
        <v>OK</v>
      </c>
    </row>
    <row r="6" spans="2:10" x14ac:dyDescent="0.3">
      <c r="B6" s="35"/>
      <c r="C6" s="6" t="s">
        <v>53</v>
      </c>
      <c r="D6" s="6" t="s">
        <v>18</v>
      </c>
      <c r="E6" s="6" t="s">
        <v>19</v>
      </c>
      <c r="F6" s="7">
        <v>6</v>
      </c>
      <c r="G6" s="8">
        <v>20452.599999999999</v>
      </c>
      <c r="H6" s="9"/>
      <c r="I6" s="8">
        <f t="shared" si="0"/>
        <v>0</v>
      </c>
      <c r="J6" s="19" t="str">
        <f t="shared" si="1"/>
        <v>OK</v>
      </c>
    </row>
    <row r="7" spans="2:10" x14ac:dyDescent="0.3">
      <c r="B7" s="35"/>
      <c r="C7" s="6" t="s">
        <v>54</v>
      </c>
      <c r="D7" s="6" t="s">
        <v>21</v>
      </c>
      <c r="E7" s="6" t="s">
        <v>22</v>
      </c>
      <c r="F7" s="7">
        <v>6</v>
      </c>
      <c r="G7" s="8">
        <v>1179.1400000000001</v>
      </c>
      <c r="H7" s="9"/>
      <c r="I7" s="8">
        <f t="shared" si="0"/>
        <v>0</v>
      </c>
      <c r="J7" s="19" t="str">
        <f t="shared" si="1"/>
        <v>OK</v>
      </c>
    </row>
    <row r="8" spans="2:10" x14ac:dyDescent="0.3">
      <c r="B8" s="35"/>
      <c r="C8" s="6" t="s">
        <v>23</v>
      </c>
      <c r="D8" s="6" t="s">
        <v>24</v>
      </c>
      <c r="E8" s="6" t="s">
        <v>22</v>
      </c>
      <c r="F8" s="7">
        <v>6</v>
      </c>
      <c r="G8" s="8">
        <v>1179.1400000000001</v>
      </c>
      <c r="H8" s="9"/>
      <c r="I8" s="8">
        <f t="shared" si="0"/>
        <v>0</v>
      </c>
      <c r="J8" s="19" t="str">
        <f t="shared" si="1"/>
        <v>OK</v>
      </c>
    </row>
    <row r="9" spans="2:10" x14ac:dyDescent="0.3">
      <c r="B9" s="35"/>
      <c r="C9" s="6" t="s">
        <v>55</v>
      </c>
      <c r="D9" s="6" t="s">
        <v>26</v>
      </c>
      <c r="E9" s="6" t="s">
        <v>22</v>
      </c>
      <c r="F9" s="7">
        <v>6</v>
      </c>
      <c r="G9" s="8">
        <v>1179.1400000000001</v>
      </c>
      <c r="H9" s="9"/>
      <c r="I9" s="8">
        <f t="shared" si="0"/>
        <v>0</v>
      </c>
      <c r="J9" s="19" t="str">
        <f t="shared" si="1"/>
        <v>OK</v>
      </c>
    </row>
    <row r="10" spans="2:10" x14ac:dyDescent="0.3">
      <c r="B10" s="35"/>
      <c r="C10" s="6" t="s">
        <v>56</v>
      </c>
      <c r="D10" s="6" t="s">
        <v>57</v>
      </c>
      <c r="E10" s="6" t="s">
        <v>16</v>
      </c>
      <c r="F10" s="7">
        <v>6</v>
      </c>
      <c r="G10" s="8">
        <v>8640</v>
      </c>
      <c r="H10" s="9"/>
      <c r="I10" s="8">
        <f t="shared" si="0"/>
        <v>0</v>
      </c>
      <c r="J10" s="19" t="str">
        <f t="shared" si="1"/>
        <v>OK</v>
      </c>
    </row>
    <row r="11" spans="2:10" x14ac:dyDescent="0.3">
      <c r="B11" s="35"/>
      <c r="C11" s="6" t="s">
        <v>58</v>
      </c>
      <c r="D11" s="6" t="s">
        <v>30</v>
      </c>
      <c r="E11" s="6" t="s">
        <v>16</v>
      </c>
      <c r="F11" s="7">
        <v>6</v>
      </c>
      <c r="G11" s="8">
        <v>5184</v>
      </c>
      <c r="H11" s="9"/>
      <c r="I11" s="8">
        <f t="shared" si="0"/>
        <v>0</v>
      </c>
      <c r="J11" s="19" t="str">
        <f t="shared" si="1"/>
        <v>OK</v>
      </c>
    </row>
    <row r="12" spans="2:10" x14ac:dyDescent="0.3">
      <c r="B12" s="35"/>
      <c r="C12" s="6" t="s">
        <v>59</v>
      </c>
      <c r="D12" s="6" t="s">
        <v>32</v>
      </c>
      <c r="E12" s="6" t="s">
        <v>33</v>
      </c>
      <c r="F12" s="7">
        <v>6</v>
      </c>
      <c r="G12" s="8">
        <v>8366.9699999999993</v>
      </c>
      <c r="H12" s="9"/>
      <c r="I12" s="8">
        <f t="shared" si="0"/>
        <v>0</v>
      </c>
      <c r="J12" s="19" t="str">
        <f t="shared" si="1"/>
        <v>OK</v>
      </c>
    </row>
    <row r="13" spans="2:10" x14ac:dyDescent="0.3">
      <c r="B13" s="35"/>
      <c r="C13" s="6" t="s">
        <v>60</v>
      </c>
      <c r="D13" s="6" t="s">
        <v>35</v>
      </c>
      <c r="E13" s="6" t="s">
        <v>33</v>
      </c>
      <c r="F13" s="7">
        <v>6</v>
      </c>
      <c r="G13" s="8">
        <v>9296.64</v>
      </c>
      <c r="H13" s="9"/>
      <c r="I13" s="8">
        <f t="shared" si="0"/>
        <v>0</v>
      </c>
      <c r="J13" s="19" t="str">
        <f t="shared" si="1"/>
        <v>OK</v>
      </c>
    </row>
    <row r="14" spans="2:10" ht="13.5" thickBot="1" x14ac:dyDescent="0.35">
      <c r="B14" s="35"/>
      <c r="C14" s="6" t="s">
        <v>61</v>
      </c>
      <c r="D14" s="6" t="s">
        <v>37</v>
      </c>
      <c r="E14" s="6" t="s">
        <v>33</v>
      </c>
      <c r="F14" s="7">
        <v>6</v>
      </c>
      <c r="G14" s="8">
        <v>1301.6099999999999</v>
      </c>
      <c r="H14" s="9"/>
      <c r="I14" s="8">
        <f t="shared" si="0"/>
        <v>0</v>
      </c>
      <c r="J14" s="19" t="str">
        <f t="shared" si="1"/>
        <v>OK</v>
      </c>
    </row>
    <row r="15" spans="2:10" ht="13.5" thickBot="1" x14ac:dyDescent="0.35">
      <c r="B15" s="36"/>
      <c r="C15" s="37" t="s">
        <v>62</v>
      </c>
      <c r="D15" s="38"/>
      <c r="E15" s="38"/>
      <c r="F15" s="38"/>
      <c r="G15" s="38"/>
      <c r="H15" s="38"/>
      <c r="I15" s="17">
        <f>SUM(I3:I14)</f>
        <v>0</v>
      </c>
      <c r="J15" s="16"/>
    </row>
  </sheetData>
  <sheetProtection algorithmName="SHA-512" hashValue="rfC5Mk7OR4qceSQJ4LFCT1Iuzx2MDqucdQfo5v1DfNWqPEyHLtodvDW1+ncsY+rEN38yFJIegy0ChFkBZ1DzdA==" saltValue="rU82o/HVmfDt8fThiNFi4Q==" spinCount="100000" sheet="1" objects="1" scenarios="1"/>
  <mergeCells count="2">
    <mergeCell ref="B2:B15"/>
    <mergeCell ref="C15:H15"/>
  </mergeCells>
  <conditionalFormatting sqref="J3:J14">
    <cfRule type="cellIs" dxfId="0" priority="1" operator="equal">
      <formula>"ERRORE"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C7" sqref="C7"/>
    </sheetView>
  </sheetViews>
  <sheetFormatPr defaultRowHeight="13" x14ac:dyDescent="0.3"/>
  <cols>
    <col min="1" max="1" width="8.7265625" style="5"/>
    <col min="2" max="2" width="49.453125" style="5" bestFit="1" customWidth="1"/>
    <col min="3" max="3" width="19.1796875" style="5" customWidth="1"/>
    <col min="4" max="16384" width="8.7265625" style="5"/>
  </cols>
  <sheetData>
    <row r="1" spans="2:3" ht="13.5" thickBot="1" x14ac:dyDescent="0.35"/>
    <row r="2" spans="2:3" ht="13.5" thickBot="1" x14ac:dyDescent="0.35">
      <c r="B2" s="1" t="s">
        <v>67</v>
      </c>
      <c r="C2" s="20" t="s">
        <v>68</v>
      </c>
    </row>
    <row r="3" spans="2:3" x14ac:dyDescent="0.3">
      <c r="B3" s="21" t="s">
        <v>69</v>
      </c>
      <c r="C3" s="22">
        <f>'FORNITURA BASE'!G15</f>
        <v>0</v>
      </c>
    </row>
    <row r="4" spans="2:3" ht="13.5" thickBot="1" x14ac:dyDescent="0.35">
      <c r="B4" s="23" t="s">
        <v>70</v>
      </c>
      <c r="C4" s="24">
        <f>'FORNITURA BASE'!G21</f>
        <v>0</v>
      </c>
    </row>
    <row r="5" spans="2:3" ht="13.5" thickBot="1" x14ac:dyDescent="0.35">
      <c r="B5" s="1" t="s">
        <v>71</v>
      </c>
      <c r="C5" s="20"/>
    </row>
    <row r="6" spans="2:3" x14ac:dyDescent="0.3">
      <c r="B6" s="23" t="s">
        <v>72</v>
      </c>
      <c r="C6" s="24">
        <f>'FORNITURA OPZIONALE'!I15</f>
        <v>0</v>
      </c>
    </row>
    <row r="7" spans="2:3" ht="13.5" thickBot="1" x14ac:dyDescent="0.35">
      <c r="B7" s="25" t="s">
        <v>73</v>
      </c>
      <c r="C7" s="26">
        <f>C3+C4+C6</f>
        <v>0</v>
      </c>
    </row>
  </sheetData>
  <sheetProtection algorithmName="SHA-512" hashValue="nDAX3pOd5yUHlFtiBMrMkOiGmMLDsb1klDuMlvwMu/Usu5kqhhKI3aEXMZhVogmG2qNrFwkAW5UXMMu6Vy8Ysg==" saltValue="dQO+DKMu0Ef4b4kxUrfAs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FORNITURA BASE</vt:lpstr>
      <vt:lpstr>FORNITURA OPZIONALE</vt:lpstr>
      <vt:lpstr>RIEPILOGO</vt:lpstr>
    </vt:vector>
  </TitlesOfParts>
  <Company>Consip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Quaranta</dc:creator>
  <cp:lastModifiedBy>Lorenzo Quaranta</cp:lastModifiedBy>
  <cp:lastPrinted>2022-06-17T13:24:03Z</cp:lastPrinted>
  <dcterms:created xsi:type="dcterms:W3CDTF">2022-06-17T12:52:47Z</dcterms:created>
  <dcterms:modified xsi:type="dcterms:W3CDTF">2022-08-05T15:57:25Z</dcterms:modified>
</cp:coreProperties>
</file>