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I6" i="1" l="1"/>
  <c r="I8" i="1" s="1"/>
  <c r="I10" i="1" l="1"/>
  <c r="I11" i="1" l="1"/>
  <c r="I12" i="1" l="1"/>
  <c r="H16" i="1" s="1"/>
  <c r="H18" i="1" l="1"/>
</calcChain>
</file>

<file path=xl/sharedStrings.xml><?xml version="1.0" encoding="utf-8"?>
<sst xmlns="http://schemas.openxmlformats.org/spreadsheetml/2006/main" count="37" uniqueCount="30">
  <si>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</si>
  <si>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</si>
  <si>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</si>
  <si>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</si>
  <si>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</si>
  <si>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</si>
  <si>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</si>
  <si>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</si>
  <si>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</si>
  <si>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</si>
  <si>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</si>
  <si>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</si>
  <si>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</si>
  <si>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</si>
  <si>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</si>
  <si>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</si>
  <si>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</si>
  <si>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</si>
  <si>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V-VASPLS-VS-P01AR-00</t>
  </si>
  <si>
    <t>Annual Maintenance Renewal - Veeam Availability Suite Enterprise Plus for Vmware</t>
  </si>
  <si>
    <t>155</t>
  </si>
  <si>
    <t>Numero licenze (per socket)</t>
  </si>
  <si>
    <t xml:space="preserve">Numero mesi </t>
  </si>
  <si>
    <r>
      <t xml:space="preserve">Fornitura </t>
    </r>
    <r>
      <rPr>
        <b/>
        <u/>
        <sz val="9"/>
        <rFont val="Arial"/>
        <family val="2"/>
      </rPr>
      <t>opzionale</t>
    </r>
    <r>
      <rPr>
        <sz val="9"/>
        <rFont val="Arial"/>
        <family val="2"/>
      </rPr>
      <t xml:space="preserve"> di licenze Veeam Availability Suite Enterprise Plus for Vmware</t>
    </r>
  </si>
  <si>
    <t>6</t>
  </si>
  <si>
    <t>12</t>
  </si>
  <si>
    <t>V-VASPLS-VS-P01MR-00</t>
  </si>
  <si>
    <t xml:space="preserve">Monthly Basic Maintenance Renewal - Veeam Availability Suite Enterprise Plus for VMware </t>
  </si>
  <si>
    <t xml:space="preserve">RDO MEPA  n. 1627801 </t>
  </si>
  <si>
    <t>P-VASPLS-VS-P0000-00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</si>
</sst>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17" fillId="0" borderId="15" xfId="0" applyNumberFormat="1" applyFont="1" applyBorder="1" applyAlignment="1" applyProtection="1">
      <alignment horizontal="center" vertical="center" wrapText="1"/>
    </xf>
    <xf numFmtId="164" fontId="2" fillId="4" borderId="16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0" fontId="16" fillId="2" borderId="18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 wrapText="1"/>
      <protection locked="0"/>
    </xf>
    <xf numFmtId="0" fontId="16" fillId="2" borderId="19" xfId="0" applyFont="1" applyFill="1" applyBorder="1" applyAlignment="1" applyProtection="1">
      <alignment horizontal="center" vertical="center" wrapText="1"/>
    </xf>
    <xf numFmtId="164" fontId="17" fillId="0" borderId="20" xfId="0" applyNumberFormat="1" applyFont="1" applyBorder="1" applyAlignment="1" applyProtection="1">
      <alignment horizontal="center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</xf>
    <xf numFmtId="164" fontId="17" fillId="0" borderId="10" xfId="0" applyNumberFormat="1" applyFont="1" applyBorder="1" applyAlignment="1" applyProtection="1">
      <alignment vertical="center" wrapText="1"/>
    </xf>
    <xf numFmtId="164" fontId="17" fillId="0" borderId="22" xfId="0" applyNumberFormat="1" applyFont="1" applyBorder="1" applyAlignment="1" applyProtection="1">
      <alignment horizontal="center" wrapText="1"/>
    </xf>
    <xf numFmtId="164" fontId="0" fillId="0" borderId="0" xfId="0" applyNumberFormat="1"/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49" fontId="15" fillId="4" borderId="21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18"/>
  <sheetViews>
    <sheetView tabSelected="1" zoomScale="98" zoomScaleNormal="98" workbookViewId="0">
      <selection activeCell="L9" sqref="L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24.28515625" customWidth="1"/>
    <col min="5" max="5" width="28.140625" customWidth="1"/>
    <col min="6" max="7" width="11.28515625" customWidth="1"/>
    <col min="8" max="8" width="23.42578125" customWidth="1"/>
    <col min="9" max="9" width="24.7109375" customWidth="1"/>
    <col min="10" max="10" width="13.28515625" customWidth="1"/>
    <col min="13" max="13" width="11.85546875" bestFit="1" customWidth="1"/>
  </cols>
  <sheetData>
    <row r="2" spans="3:13" ht="15.75" x14ac:dyDescent="0.25">
      <c r="D2" s="47" t="s">
        <v>28</v>
      </c>
      <c r="E2" s="47"/>
      <c r="K2" s="1"/>
    </row>
    <row r="3" spans="3:13" ht="18" customHeight="1" thickBot="1" x14ac:dyDescent="0.3">
      <c r="K3" s="8"/>
    </row>
    <row r="4" spans="3:13" ht="15.75" thickBot="1" x14ac:dyDescent="0.3">
      <c r="H4" s="7" t="s">
        <v>0</v>
      </c>
      <c r="K4" s="8"/>
    </row>
    <row r="5" spans="3:13" ht="60.75" customHeight="1" x14ac:dyDescent="0.25">
      <c r="C5" s="18"/>
      <c r="D5" s="17" t="s">
        <v>16</v>
      </c>
      <c r="E5" s="21" t="s">
        <v>2</v>
      </c>
      <c r="F5" s="21" t="s">
        <v>21</v>
      </c>
      <c r="G5" s="17" t="s">
        <v>22</v>
      </c>
      <c r="H5" s="33" t="s">
        <v>12</v>
      </c>
      <c r="I5" s="35" t="s">
        <v>3</v>
      </c>
      <c r="J5" s="29" t="s">
        <v>7</v>
      </c>
    </row>
    <row r="6" spans="3:13" ht="60.75" customHeight="1" x14ac:dyDescent="0.25">
      <c r="C6" s="32" t="s">
        <v>5</v>
      </c>
      <c r="D6" s="13" t="s">
        <v>18</v>
      </c>
      <c r="E6" s="13" t="s">
        <v>19</v>
      </c>
      <c r="F6" s="13" t="s">
        <v>20</v>
      </c>
      <c r="G6" s="13" t="s">
        <v>25</v>
      </c>
      <c r="H6" s="34"/>
      <c r="I6" s="36">
        <f>F6*H6*G6</f>
        <v>0</v>
      </c>
      <c r="J6" s="39">
        <v>109500</v>
      </c>
    </row>
    <row r="7" spans="3:13" ht="60.75" customHeight="1" x14ac:dyDescent="0.25">
      <c r="C7" s="32"/>
      <c r="D7" s="13" t="s">
        <v>26</v>
      </c>
      <c r="E7" s="13" t="s">
        <v>27</v>
      </c>
      <c r="F7" s="13" t="s">
        <v>20</v>
      </c>
      <c r="G7" s="13" t="s">
        <v>24</v>
      </c>
      <c r="H7" s="34"/>
      <c r="I7" s="36">
        <f>F7*H7*G7</f>
        <v>0</v>
      </c>
      <c r="J7" s="38"/>
    </row>
    <row r="8" spans="3:13" ht="63" customHeight="1" thickBot="1" x14ac:dyDescent="0.3">
      <c r="C8" s="20"/>
      <c r="D8" s="43" t="s">
        <v>13</v>
      </c>
      <c r="E8" s="43"/>
      <c r="F8" s="43"/>
      <c r="G8" s="43"/>
      <c r="H8" s="44"/>
      <c r="I8" s="28">
        <f>IF((SUM(I6:I7))&lt;=J6,(SUM(I6:I7)),"ERRORE l'importo offerto supera la base d'asta A")</f>
        <v>0</v>
      </c>
      <c r="J8" s="30"/>
    </row>
    <row r="9" spans="3:13" ht="61.5" customHeight="1" thickBot="1" x14ac:dyDescent="0.3">
      <c r="C9" s="23"/>
      <c r="D9" s="17" t="s">
        <v>16</v>
      </c>
      <c r="E9" s="21" t="s">
        <v>2</v>
      </c>
      <c r="F9" s="52" t="s">
        <v>9</v>
      </c>
      <c r="G9" s="53"/>
      <c r="H9" s="14" t="s">
        <v>12</v>
      </c>
      <c r="I9" s="15" t="s">
        <v>3</v>
      </c>
      <c r="J9" s="29" t="s">
        <v>8</v>
      </c>
      <c r="M9" s="40"/>
    </row>
    <row r="10" spans="3:13" ht="61.5" customHeight="1" thickBot="1" x14ac:dyDescent="0.3">
      <c r="C10" s="19" t="s">
        <v>6</v>
      </c>
      <c r="D10" s="22" t="s">
        <v>29</v>
      </c>
      <c r="E10" s="13" t="s">
        <v>23</v>
      </c>
      <c r="F10" s="54" t="s">
        <v>4</v>
      </c>
      <c r="G10" s="55"/>
      <c r="H10" s="16"/>
      <c r="I10" s="27">
        <f>F10*H10</f>
        <v>0</v>
      </c>
      <c r="J10" s="31">
        <v>1750</v>
      </c>
    </row>
    <row r="11" spans="3:13" ht="74.25" customHeight="1" thickBot="1" x14ac:dyDescent="0.3">
      <c r="C11" s="19"/>
      <c r="D11" s="45" t="s">
        <v>14</v>
      </c>
      <c r="E11" s="45"/>
      <c r="F11" s="45"/>
      <c r="G11" s="45"/>
      <c r="H11" s="46"/>
      <c r="I11" s="28">
        <f>IF((SUM(I10:I10))&lt;=J10,(SUM(I10:I10)),"ERRORE l'importo offerto supera la base d'asta B")</f>
        <v>0</v>
      </c>
      <c r="J11" s="30"/>
    </row>
    <row r="12" spans="3:13" ht="69" customHeight="1" thickBot="1" x14ac:dyDescent="0.3">
      <c r="C12" s="24"/>
      <c r="D12" s="25"/>
      <c r="E12" s="25" t="s">
        <v>15</v>
      </c>
      <c r="F12" s="25"/>
      <c r="G12" s="25"/>
      <c r="H12" s="26"/>
      <c r="I12" s="37">
        <f>IF(AND(ISNUMBER(I8),ISNUMBER(I11)),(I8+I11),"ERRORE almeno uno degli importi offerti supera la relativa base d'asta")</f>
        <v>0</v>
      </c>
    </row>
    <row r="13" spans="3:13" ht="12.75" customHeight="1" thickBot="1" x14ac:dyDescent="0.3">
      <c r="H13" s="1"/>
      <c r="I13" s="4"/>
      <c r="K13" s="2"/>
      <c r="L13" s="2"/>
      <c r="M13" s="2"/>
    </row>
    <row r="14" spans="3:13" s="2" customFormat="1" ht="41.25" customHeight="1" thickBot="1" x14ac:dyDescent="0.3">
      <c r="E14" s="11" t="s">
        <v>10</v>
      </c>
      <c r="F14" s="12" t="s">
        <v>1</v>
      </c>
      <c r="G14" s="12"/>
      <c r="H14" s="48">
        <v>111250</v>
      </c>
      <c r="I14" s="49"/>
    </row>
    <row r="15" spans="3:13" s="2" customFormat="1" ht="15" customHeight="1" thickBot="1" x14ac:dyDescent="0.3">
      <c r="E15" s="3"/>
      <c r="F15" s="3"/>
      <c r="G15" s="3"/>
      <c r="H15" s="6"/>
    </row>
    <row r="16" spans="3:13" s="2" customFormat="1" ht="66" customHeight="1" thickBot="1" x14ac:dyDescent="0.3">
      <c r="E16" s="11" t="s">
        <v>17</v>
      </c>
      <c r="F16" s="12" t="s">
        <v>1</v>
      </c>
      <c r="G16" s="12"/>
      <c r="H16" s="50" t="str">
        <f>IF(I12&gt;H14,"ATTENZIONE: L'offerta complessiva è superiore alla Base d'asta","OK")</f>
        <v>OK</v>
      </c>
      <c r="I16" s="51"/>
      <c r="K16"/>
      <c r="L16"/>
      <c r="M16"/>
    </row>
    <row r="17" spans="5:13" s="2" customFormat="1" ht="15" customHeight="1" thickBot="1" x14ac:dyDescent="0.3">
      <c r="E17" s="5"/>
      <c r="F17" s="5"/>
      <c r="G17" s="5"/>
      <c r="H17" s="9"/>
      <c r="K17" s="10"/>
      <c r="L17" s="10"/>
      <c r="M17" s="10"/>
    </row>
    <row r="18" spans="5:13" ht="31.5" customHeight="1" thickBot="1" x14ac:dyDescent="0.3">
      <c r="E18" s="11" t="s">
        <v>11</v>
      </c>
      <c r="F18" s="12" t="s">
        <v>1</v>
      </c>
      <c r="G18" s="12"/>
      <c r="H18" s="41">
        <f>IF((I12&lt;=H14),I12,"ERRORE")</f>
        <v>0</v>
      </c>
      <c r="I18" s="42"/>
    </row>
  </sheetData>
  <sheetProtection password="EA52" sheet="1" objects="1" scenarios="1"/>
  <mergeCells count="8">
    <mergeCell ref="H18:I18"/>
    <mergeCell ref="D8:H8"/>
    <mergeCell ref="D11:H11"/>
    <mergeCell ref="D2:E2"/>
    <mergeCell ref="H14:I14"/>
    <mergeCell ref="H16:I16"/>
    <mergeCell ref="F9:G9"/>
    <mergeCell ref="F10:G10"/>
  </mergeCells>
  <conditionalFormatting sqref="H18">
    <cfRule type="cellIs" dxfId="8" priority="10" operator="equal">
      <formula>$H$14</formula>
    </cfRule>
    <cfRule type="cellIs" dxfId="7" priority="11" operator="lessThan">
      <formula>$H$14</formula>
    </cfRule>
    <cfRule type="cellIs" dxfId="6" priority="13" operator="greaterThan">
      <formula>$H$14</formula>
    </cfRule>
  </conditionalFormatting>
  <conditionalFormatting sqref="I11">
    <cfRule type="cellIs" dxfId="5" priority="1" operator="greaterThan">
      <formula>$J$10</formula>
    </cfRule>
    <cfRule type="cellIs" dxfId="4" priority="3" operator="greaterThan">
      <formula>$J$10</formula>
    </cfRule>
    <cfRule type="cellIs" dxfId="3" priority="4" operator="greaterThanOrEqual">
      <formula>$J$10</formula>
    </cfRule>
  </conditionalFormatting>
  <conditionalFormatting sqref="I8">
    <cfRule type="cellIs" dxfId="2" priority="15" operator="greaterThan">
      <formula>$I$8</formula>
    </cfRule>
  </conditionalFormatting>
  <conditionalFormatting sqref="H18:I18">
    <cfRule type="cellIs" dxfId="1" priority="5" operator="greaterThan">
      <formula>$H$14</formula>
    </cfRule>
    <cfRule type="cellIs" dxfId="0" priority="6" operator="lessThanOrEqual">
      <formula>$H$14</formula>
    </cfRule>
  </conditionalFormatting>
  <dataValidations count="1">
    <dataValidation type="custom" operator="equal" allowBlank="1" showInputMessage="1" showErrorMessage="1" error="Non è possibile inserire più di due cifre decimali" sqref="H10 H6:H7">
      <formula1>(LEN(H6)-LEN(INT(H6)))&lt;=3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2017-07-10T08:24:33Z</dcterms:modified>
</cp:coreProperties>
</file>