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olo.lalli\Desktop\Disco di lavoro\Gare\Gare Strategiche\AQ BI SaaS - II Edizione\Nuova pubblicazione 5 lotti\"/>
    </mc:Choice>
  </mc:AlternateContent>
  <xr:revisionPtr revIDLastSave="0" documentId="13_ncr:1_{5B431DC9-F789-4BDC-9533-2B54BF3D0821}" xr6:coauthVersionLast="47" xr6:coauthVersionMax="47" xr10:uidLastSave="{00000000-0000-0000-0000-000000000000}"/>
  <bookViews>
    <workbookView xWindow="-120" yWindow="-120" windowWidth="29040" windowHeight="15990" tabRatio="635" activeTab="1" xr2:uid="{00000000-000D-0000-FFFF-FFFF00000000}"/>
  </bookViews>
  <sheets>
    <sheet name="ISTRUZIONI" sheetId="15" r:id="rId1"/>
    <sheet name="GARANZIE CONVENZIONE-AQ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13" l="1"/>
  <c r="E35" i="13" s="1"/>
  <c r="D36" i="13"/>
  <c r="E36" i="13" s="1"/>
  <c r="E34" i="13"/>
  <c r="E6" i="13"/>
  <c r="D37" i="13" l="1"/>
  <c r="D38" i="13" s="1"/>
  <c r="E9" i="13"/>
  <c r="D10" i="13" s="1"/>
  <c r="E26" i="13" l="1"/>
  <c r="D28" i="13"/>
  <c r="E28" i="13" s="1"/>
  <c r="D27" i="13"/>
  <c r="E27" i="13" s="1"/>
  <c r="D22" i="13"/>
  <c r="D29" i="13" l="1"/>
  <c r="D23" i="13" l="1"/>
  <c r="D15" i="13"/>
  <c r="D30" i="13"/>
</calcChain>
</file>

<file path=xl/sharedStrings.xml><?xml version="1.0" encoding="utf-8"?>
<sst xmlns="http://schemas.openxmlformats.org/spreadsheetml/2006/main" count="48" uniqueCount="43">
  <si>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</si>
  <si>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</si>
  <si>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</si>
  <si>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</si>
  <si>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</si>
  <si>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</si>
  <si>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</si>
  <si>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</si>
  <si>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</si>
  <si>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</si>
  <si>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</si>
  <si>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</si>
  <si>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</si>
  <si>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</si>
  <si>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</si>
  <si>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</si>
  <si>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</si>
  <si>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</si>
  <si>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</si>
  <si>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</si>
  <si>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</si>
  <si>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</si>
  <si>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</si>
  <si>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</si>
  <si>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</si>
  <si>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</si>
  <si>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</si>
  <si>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</si>
  <si>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</si>
  <si>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</si>
  <si>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</si>
  <si>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</si>
  <si>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</si>
  <si>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</si>
  <si>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Sistemi di gestione per la Sicurezza delle Informazioni ISO/IEC 27001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</si>
  <si>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25 del capitolato d'oneri di gara (NB: il valore è indicato preventivamente a solo titolo di esempio)</t>
    </r>
  </si>
  <si>
    <r>
      <t xml:space="preserve">Ribasso percentuale offerto
</t>
    </r>
    <r>
      <rPr>
        <i/>
        <sz val="10"/>
        <color rgb="FFFF0000"/>
        <rFont val="Calibri"/>
        <family val="2"/>
      </rPr>
      <t>Inserire R offerto, determinato come da par. 25 del capitolato d'oneri di gara (NB: il valore è indicato preventivamente a solo titolo di esempio)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</si>
  <si>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par. 10 del capitolato d'oneri di gara (NB: il valore è indicato preventivamente a solo titolo di esempio)</t>
    </r>
  </si>
  <si>
    <r>
      <t xml:space="preserve">Incremento per ribasso auperiore al 34%
</t>
    </r>
    <r>
      <rPr>
        <i/>
        <sz val="10"/>
        <color theme="1"/>
        <rFont val="Calibri"/>
        <family val="2"/>
      </rPr>
      <t>(+2% per ogni punto di R offerto al di sopra del 34%)</t>
    </r>
  </si>
  <si>
    <r>
      <t xml:space="preserve">Incremento per ribasso compreso tra 24% e 34%
</t>
    </r>
    <r>
      <rPr>
        <i/>
        <sz val="10"/>
        <color theme="1"/>
        <rFont val="Calibri"/>
        <family val="2"/>
      </rPr>
      <t>(+1% per ogni punto di R offerto tra 24% e 34%)</t>
    </r>
  </si>
  <si>
    <t>GARANZIA DEFINITIVA PER I CONTRATTI ATTUATIVI
(PRESTATA A CONSIP IN FAVORE DELLE PA) - LOTTO 3</t>
  </si>
  <si>
    <t>GARANZIA DEFINITIVA PER I CONTRATTI ATTUATIVI
(PRESTATA A CONSIP IN FAVORE DELLE PA) - LOTTI 1, 2, 4, 5</t>
  </si>
  <si>
    <r>
      <t xml:space="preserve">Ribasso percentuale offerto
</t>
    </r>
    <r>
      <rPr>
        <i/>
        <sz val="10"/>
        <color rgb="FFFF0000"/>
        <rFont val="Calibri"/>
        <family val="2"/>
      </rPr>
      <t xml:space="preserve">Inserire R offerto, determinato come da par. 25 del capitolato d'oneri di gara (NB: il valore è indicato preventivamente a solo titolo di esempio, </t>
    </r>
    <r>
      <rPr>
        <i/>
        <u/>
        <sz val="10"/>
        <color rgb="FFFF0000"/>
        <rFont val="Calibri"/>
        <family val="2"/>
      </rPr>
      <t>ma deve essere comunque non inferiore al 14%</t>
    </r>
    <r>
      <rPr>
        <i/>
        <sz val="10"/>
        <color rgb="FFFF0000"/>
        <rFont val="Calibri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</si>
</sst>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color rgb="FFFF0000"/>
      <name val="Calibri"/>
      <family val="2"/>
    </font>
    <font>
      <i/>
      <u/>
      <sz val="10"/>
      <color rgb="FFFF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0" fontId="17" fillId="0" borderId="1" xfId="0" applyFont="1" applyBorder="1" applyAlignment="1">
      <alignment vertical="center" wrapText="1"/>
    </xf>
    <xf numFmtId="9" fontId="17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9" fontId="17" fillId="0" borderId="2" xfId="0" applyNumberFormat="1" applyFont="1" applyBorder="1" applyAlignment="1">
      <alignment horizontal="center" vertical="center"/>
    </xf>
    <xf numFmtId="9" fontId="17" fillId="0" borderId="3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0" sqref="D10"/>
    </sheetView>
  </sheetViews>
  <sheetFormatPr defaultRowHeight="15" x14ac:dyDescent="0.25"/>
  <cols>
    <col min="3" max="3" width="20.28515625" customWidth="1"/>
    <col min="4" max="4" width="86" customWidth="1"/>
  </cols>
  <sheetData>
    <row r="1" spans="1:4" x14ac:dyDescent="0.25">
      <c r="A1" t="s">
        <v>22</v>
      </c>
    </row>
    <row r="4" spans="1:4" s="23" customFormat="1" ht="31.5" customHeight="1" x14ac:dyDescent="0.25">
      <c r="C4" s="26" t="s">
        <v>23</v>
      </c>
      <c r="D4" s="26"/>
    </row>
    <row r="5" spans="1:4" s="23" customFormat="1" ht="31.5" customHeight="1" x14ac:dyDescent="0.25">
      <c r="C5" s="26" t="s">
        <v>24</v>
      </c>
      <c r="D5" s="26"/>
    </row>
    <row r="6" spans="1:4" s="23" customFormat="1" ht="31.5" customHeight="1" x14ac:dyDescent="0.25">
      <c r="C6" s="26" t="s">
        <v>25</v>
      </c>
      <c r="D6" s="26"/>
    </row>
    <row r="7" spans="1:4" x14ac:dyDescent="0.25">
      <c r="C7" s="27"/>
      <c r="D7" s="27"/>
    </row>
    <row r="8" spans="1:4" x14ac:dyDescent="0.25">
      <c r="C8" s="26" t="s">
        <v>26</v>
      </c>
      <c r="D8" s="26"/>
    </row>
    <row r="9" spans="1:4" ht="34.5" customHeight="1" x14ac:dyDescent="0.25">
      <c r="C9" s="20" t="s">
        <v>27</v>
      </c>
      <c r="D9" s="19" t="s">
        <v>33</v>
      </c>
    </row>
    <row r="10" spans="1:4" ht="34.5" customHeight="1" x14ac:dyDescent="0.25">
      <c r="C10" s="21" t="s">
        <v>28</v>
      </c>
      <c r="D10" s="19" t="s">
        <v>29</v>
      </c>
    </row>
    <row r="11" spans="1:4" ht="34.5" customHeight="1" x14ac:dyDescent="0.25">
      <c r="C11" s="22" t="s">
        <v>30</v>
      </c>
      <c r="D11" s="19" t="s">
        <v>31</v>
      </c>
    </row>
    <row r="12" spans="1:4" x14ac:dyDescent="0.25">
      <c r="C12" s="19"/>
      <c r="D12" s="19"/>
    </row>
    <row r="13" spans="1:4" x14ac:dyDescent="0.25">
      <c r="C13" s="18"/>
    </row>
    <row r="14" spans="1:4" x14ac:dyDescent="0.25">
      <c r="C14" s="18"/>
    </row>
    <row r="15" spans="1:4" x14ac:dyDescent="0.25">
      <c r="C15" s="18"/>
    </row>
    <row r="16" spans="1:4" x14ac:dyDescent="0.25">
      <c r="C16" s="18"/>
    </row>
    <row r="17" spans="3:3" x14ac:dyDescent="0.25">
      <c r="C17" s="18"/>
    </row>
    <row r="18" spans="3:3" x14ac:dyDescent="0.25">
      <c r="C18" s="18"/>
    </row>
    <row r="19" spans="3:3" x14ac:dyDescent="0.25">
      <c r="C19" s="18"/>
    </row>
    <row r="20" spans="3:3" x14ac:dyDescent="0.25">
      <c r="C20" s="18"/>
    </row>
    <row r="21" spans="3:3" x14ac:dyDescent="0.2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8"/>
  <sheetViews>
    <sheetView tabSelected="1" topLeftCell="A23" zoomScaleNormal="100" zoomScaleSheetLayoutView="97" workbookViewId="0">
      <selection activeCell="J32" sqref="J32"/>
    </sheetView>
  </sheetViews>
  <sheetFormatPr defaultRowHeight="15" x14ac:dyDescent="0.25"/>
  <cols>
    <col min="1" max="1" width="5.28515625" customWidth="1"/>
    <col min="2" max="2" width="42.85546875" customWidth="1"/>
    <col min="3" max="3" width="13.5703125" customWidth="1"/>
    <col min="5" max="5" width="14.140625" customWidth="1"/>
  </cols>
  <sheetData>
    <row r="2" spans="1:13" x14ac:dyDescent="0.25">
      <c r="B2" s="1"/>
      <c r="C2" s="1"/>
      <c r="D2" s="1"/>
      <c r="E2" s="1"/>
      <c r="F2" s="1"/>
    </row>
    <row r="3" spans="1:13" ht="28.5" customHeight="1" x14ac:dyDescent="0.25">
      <c r="B3" s="46" t="s">
        <v>16</v>
      </c>
      <c r="C3" s="46"/>
      <c r="D3" s="46"/>
      <c r="E3" s="46"/>
      <c r="F3" s="1"/>
    </row>
    <row r="4" spans="1:13" ht="28.5" customHeight="1" x14ac:dyDescent="0.25">
      <c r="B4" s="35" t="s">
        <v>17</v>
      </c>
      <c r="C4" s="36"/>
      <c r="D4" s="36"/>
      <c r="E4" s="37"/>
      <c r="F4" s="1"/>
    </row>
    <row r="5" spans="1:13" ht="25.5" x14ac:dyDescent="0.25">
      <c r="B5" s="11" t="s">
        <v>4</v>
      </c>
      <c r="C5" s="11" t="s">
        <v>1</v>
      </c>
      <c r="D5" s="11" t="s">
        <v>0</v>
      </c>
      <c r="E5" s="11" t="s">
        <v>6</v>
      </c>
      <c r="F5" s="1"/>
    </row>
    <row r="6" spans="1:13" x14ac:dyDescent="0.25">
      <c r="A6" s="62"/>
      <c r="B6" s="8" t="s">
        <v>8</v>
      </c>
      <c r="C6" s="3">
        <v>0.3</v>
      </c>
      <c r="D6" s="6" t="s">
        <v>32</v>
      </c>
      <c r="E6" s="63">
        <f>IF(D7="s",C7,IF(D6="s",C6,0))</f>
        <v>0</v>
      </c>
      <c r="F6" s="1"/>
    </row>
    <row r="7" spans="1:13" ht="25.5" x14ac:dyDescent="0.25">
      <c r="A7" s="62"/>
      <c r="B7" s="8" t="s">
        <v>9</v>
      </c>
      <c r="C7" s="3">
        <v>0.5</v>
      </c>
      <c r="D7" s="6" t="s">
        <v>32</v>
      </c>
      <c r="E7" s="64"/>
      <c r="F7" s="1"/>
    </row>
    <row r="8" spans="1:13" x14ac:dyDescent="0.25">
      <c r="B8" s="12" t="s">
        <v>10</v>
      </c>
      <c r="C8" s="13"/>
      <c r="D8" s="14"/>
      <c r="E8" s="15"/>
      <c r="F8" s="56"/>
      <c r="G8" s="57"/>
      <c r="H8" s="57"/>
      <c r="I8" s="57"/>
      <c r="J8" s="57"/>
      <c r="K8" s="57"/>
      <c r="L8" s="57"/>
      <c r="M8" s="57"/>
    </row>
    <row r="9" spans="1:13" ht="40.5" customHeight="1" x14ac:dyDescent="0.25">
      <c r="A9" s="10"/>
      <c r="B9" s="24" t="s">
        <v>34</v>
      </c>
      <c r="C9" s="25">
        <v>0.2</v>
      </c>
      <c r="D9" s="6" t="s">
        <v>32</v>
      </c>
      <c r="E9" s="9">
        <f>IF(D9="s",C9,0)</f>
        <v>0</v>
      </c>
      <c r="F9" s="56"/>
      <c r="G9" s="57"/>
      <c r="H9" s="57"/>
      <c r="I9" s="57"/>
      <c r="J9" s="57"/>
      <c r="K9" s="57"/>
      <c r="L9" s="57"/>
      <c r="M9" s="57"/>
    </row>
    <row r="10" spans="1:13" ht="43.5" customHeight="1" x14ac:dyDescent="0.25">
      <c r="B10" s="65" t="s">
        <v>7</v>
      </c>
      <c r="C10" s="66"/>
      <c r="D10" s="67">
        <f>IFERROR(1-(1-E6)*(1-#REF!)*(1-E9),1-(1-E6)*(1-E9))</f>
        <v>0</v>
      </c>
      <c r="E10" s="67"/>
      <c r="F10" s="5"/>
    </row>
    <row r="11" spans="1:13" x14ac:dyDescent="0.25">
      <c r="B11" s="1"/>
      <c r="C11" s="1"/>
      <c r="D11" s="1"/>
      <c r="E11" s="1"/>
      <c r="F11" s="1"/>
    </row>
    <row r="13" spans="1:13" ht="27" customHeight="1" x14ac:dyDescent="0.25">
      <c r="B13" s="46" t="s">
        <v>11</v>
      </c>
      <c r="C13" s="46"/>
      <c r="D13" s="46"/>
      <c r="E13" s="46"/>
    </row>
    <row r="14" spans="1:13" ht="60.75" customHeight="1" x14ac:dyDescent="0.25">
      <c r="B14" s="58" t="s">
        <v>37</v>
      </c>
      <c r="C14" s="59"/>
      <c r="D14" s="51">
        <v>200000</v>
      </c>
      <c r="E14" s="52"/>
      <c r="F14" s="4"/>
    </row>
    <row r="15" spans="1:13" x14ac:dyDescent="0.25">
      <c r="B15" s="60" t="s">
        <v>12</v>
      </c>
      <c r="C15" s="61"/>
      <c r="D15" s="31">
        <f>ROUND((1-$D$10)*$D14,0)</f>
        <v>200000</v>
      </c>
      <c r="E15" s="31"/>
    </row>
    <row r="18" spans="2:6" ht="31.5" customHeight="1" x14ac:dyDescent="0.25">
      <c r="B18" s="46" t="s">
        <v>18</v>
      </c>
      <c r="C18" s="47"/>
      <c r="D18" s="47"/>
      <c r="E18" s="48"/>
      <c r="F18" s="16"/>
    </row>
    <row r="19" spans="2:6" ht="61.5" customHeight="1" x14ac:dyDescent="0.25">
      <c r="B19" s="49" t="s">
        <v>35</v>
      </c>
      <c r="C19" s="50"/>
      <c r="D19" s="51">
        <v>400000</v>
      </c>
      <c r="E19" s="52"/>
      <c r="F19" s="4"/>
    </row>
    <row r="20" spans="2:6" ht="20.25" customHeight="1" x14ac:dyDescent="0.25">
      <c r="B20" s="53" t="s">
        <v>19</v>
      </c>
      <c r="C20" s="54"/>
      <c r="D20" s="54"/>
      <c r="E20" s="55"/>
    </row>
    <row r="21" spans="2:6" x14ac:dyDescent="0.25">
      <c r="B21" s="38" t="s">
        <v>2</v>
      </c>
      <c r="C21" s="39"/>
      <c r="D21" s="44">
        <v>0.02</v>
      </c>
      <c r="E21" s="45"/>
      <c r="F21" s="4"/>
    </row>
    <row r="22" spans="2:6" ht="30" customHeight="1" x14ac:dyDescent="0.25">
      <c r="B22" s="40" t="s">
        <v>14</v>
      </c>
      <c r="C22" s="41"/>
      <c r="D22" s="42">
        <f>D21*D$19</f>
        <v>8000</v>
      </c>
      <c r="E22" s="43"/>
    </row>
    <row r="23" spans="2:6" x14ac:dyDescent="0.25">
      <c r="B23" s="30" t="s">
        <v>3</v>
      </c>
      <c r="C23" s="30"/>
      <c r="D23" s="31">
        <f>ROUND((1-$D$10)*$D22,0)</f>
        <v>8000</v>
      </c>
      <c r="E23" s="31"/>
    </row>
    <row r="24" spans="2:6" ht="36.75" customHeight="1" x14ac:dyDescent="0.25">
      <c r="B24" s="32" t="s">
        <v>41</v>
      </c>
      <c r="C24" s="32"/>
      <c r="D24" s="32"/>
      <c r="E24" s="32"/>
    </row>
    <row r="25" spans="2:6" ht="48.75" customHeight="1" x14ac:dyDescent="0.25">
      <c r="B25" s="33" t="s">
        <v>36</v>
      </c>
      <c r="C25" s="33"/>
      <c r="D25" s="7">
        <v>0.21</v>
      </c>
      <c r="E25" s="17"/>
      <c r="F25" s="4"/>
    </row>
    <row r="26" spans="2:6" ht="29.25" customHeight="1" x14ac:dyDescent="0.25">
      <c r="B26" s="34" t="s">
        <v>13</v>
      </c>
      <c r="C26" s="34"/>
      <c r="D26" s="25">
        <v>0.04</v>
      </c>
      <c r="E26" s="2">
        <f>D26*D$19</f>
        <v>16000</v>
      </c>
      <c r="F26" s="4"/>
    </row>
    <row r="27" spans="2:6" ht="29.25" customHeight="1" x14ac:dyDescent="0.25">
      <c r="B27" s="34" t="s">
        <v>20</v>
      </c>
      <c r="C27" s="34"/>
      <c r="D27" s="9">
        <f>IF(D25&gt;10%,MIN(D25-10%,10%),0%)</f>
        <v>0.1</v>
      </c>
      <c r="E27" s="2">
        <f>D27*D$19</f>
        <v>40000</v>
      </c>
    </row>
    <row r="28" spans="2:6" ht="29.25" customHeight="1" x14ac:dyDescent="0.25">
      <c r="B28" s="34" t="s">
        <v>21</v>
      </c>
      <c r="C28" s="34"/>
      <c r="D28" s="9">
        <f>IF(D25&gt;20%,2*(D25-20%),0%)</f>
        <v>1.9999999999999962E-2</v>
      </c>
      <c r="E28" s="2">
        <f>D28*D$19</f>
        <v>7999.9999999999845</v>
      </c>
    </row>
    <row r="29" spans="2:6" ht="29.25" customHeight="1" x14ac:dyDescent="0.25">
      <c r="B29" s="28" t="s">
        <v>15</v>
      </c>
      <c r="C29" s="28"/>
      <c r="D29" s="29">
        <f>SUM(E26:E28)</f>
        <v>63999.999999999985</v>
      </c>
      <c r="E29" s="29"/>
    </row>
    <row r="30" spans="2:6" ht="30" customHeight="1" x14ac:dyDescent="0.25">
      <c r="B30" s="30" t="s">
        <v>5</v>
      </c>
      <c r="C30" s="30"/>
      <c r="D30" s="31">
        <f>ROUND((1-$D$10)*$D29,0)</f>
        <v>64000</v>
      </c>
      <c r="E30" s="31"/>
    </row>
    <row r="32" spans="2:6" ht="38.25" customHeight="1" x14ac:dyDescent="0.25">
      <c r="B32" s="32" t="s">
        <v>40</v>
      </c>
      <c r="C32" s="32"/>
      <c r="D32" s="32"/>
      <c r="E32" s="32"/>
    </row>
    <row r="33" spans="2:5" ht="59.25" customHeight="1" x14ac:dyDescent="0.25">
      <c r="B33" s="33" t="s">
        <v>42</v>
      </c>
      <c r="C33" s="33"/>
      <c r="D33" s="7">
        <v>0.35</v>
      </c>
      <c r="E33" s="17"/>
    </row>
    <row r="34" spans="2:5" ht="26.25" customHeight="1" x14ac:dyDescent="0.25">
      <c r="B34" s="34" t="s">
        <v>13</v>
      </c>
      <c r="C34" s="34"/>
      <c r="D34" s="25">
        <v>0.04</v>
      </c>
      <c r="E34" s="2">
        <f>D34*D$19</f>
        <v>16000</v>
      </c>
    </row>
    <row r="35" spans="2:5" ht="27.75" customHeight="1" x14ac:dyDescent="0.25">
      <c r="B35" s="34" t="s">
        <v>39</v>
      </c>
      <c r="C35" s="34"/>
      <c r="D35" s="9">
        <f>IF(D33&gt;24%,MIN(D33-24%,10%),0%)</f>
        <v>0.1</v>
      </c>
      <c r="E35" s="2">
        <f>D35*D$19</f>
        <v>40000</v>
      </c>
    </row>
    <row r="36" spans="2:5" ht="24.75" customHeight="1" x14ac:dyDescent="0.25">
      <c r="B36" s="34" t="s">
        <v>38</v>
      </c>
      <c r="C36" s="34"/>
      <c r="D36" s="9">
        <f>IF(D33&gt;34%,2*(D33-34%),0%)</f>
        <v>1.9999999999999907E-2</v>
      </c>
      <c r="E36" s="2">
        <f>D36*D$19</f>
        <v>7999.9999999999627</v>
      </c>
    </row>
    <row r="37" spans="2:5" ht="30" customHeight="1" x14ac:dyDescent="0.25">
      <c r="B37" s="28" t="s">
        <v>15</v>
      </c>
      <c r="C37" s="28"/>
      <c r="D37" s="29">
        <f>SUM(E34:E36)</f>
        <v>63999.999999999964</v>
      </c>
      <c r="E37" s="29"/>
    </row>
    <row r="38" spans="2:5" ht="26.25" customHeight="1" x14ac:dyDescent="0.25">
      <c r="B38" s="30" t="s">
        <v>5</v>
      </c>
      <c r="C38" s="30"/>
      <c r="D38" s="31">
        <f>ROUND((1-$D$10)*$D37,0)</f>
        <v>64000</v>
      </c>
      <c r="E38" s="31"/>
    </row>
  </sheetData>
  <mergeCells count="40">
    <mergeCell ref="B3:E3"/>
    <mergeCell ref="A6:A7"/>
    <mergeCell ref="E6:E7"/>
    <mergeCell ref="B10:C10"/>
    <mergeCell ref="D10:E10"/>
    <mergeCell ref="B18:E18"/>
    <mergeCell ref="B19:C19"/>
    <mergeCell ref="D19:E19"/>
    <mergeCell ref="B20:E20"/>
    <mergeCell ref="F8:M9"/>
    <mergeCell ref="B13:E13"/>
    <mergeCell ref="B14:C14"/>
    <mergeCell ref="D14:E14"/>
    <mergeCell ref="B15:C15"/>
    <mergeCell ref="D15:E15"/>
    <mergeCell ref="D30:E30"/>
    <mergeCell ref="B4:E4"/>
    <mergeCell ref="B24:E24"/>
    <mergeCell ref="B25:C25"/>
    <mergeCell ref="B26:C26"/>
    <mergeCell ref="B27:C27"/>
    <mergeCell ref="B28:C28"/>
    <mergeCell ref="B29:C29"/>
    <mergeCell ref="D29:E29"/>
    <mergeCell ref="B30:C30"/>
    <mergeCell ref="B21:C21"/>
    <mergeCell ref="B22:C22"/>
    <mergeCell ref="B23:C23"/>
    <mergeCell ref="D23:E23"/>
    <mergeCell ref="D22:E22"/>
    <mergeCell ref="D21:E21"/>
    <mergeCell ref="B37:C37"/>
    <mergeCell ref="D37:E37"/>
    <mergeCell ref="B38:C38"/>
    <mergeCell ref="D38:E38"/>
    <mergeCell ref="B32:E32"/>
    <mergeCell ref="B33:C33"/>
    <mergeCell ref="B34:C34"/>
    <mergeCell ref="B35:C35"/>
    <mergeCell ref="B36:C36"/>
  </mergeCells>
  <conditionalFormatting sqref="D33">
    <cfRule type="cellIs" dxfId="0" priority="1" operator="lessThan">
      <formula>0.14</formula>
    </cfRule>
  </conditionalFormatting>
  <dataValidations disablePrompts="1" count="1">
    <dataValidation type="list" allowBlank="1" showInputMessage="1" showErrorMessage="1" sqref="D6:D9" xr:uid="{00000000-0002-0000-03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CONVENZIONE-AQ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Lalli Paolo</cp:lastModifiedBy>
  <dcterms:created xsi:type="dcterms:W3CDTF">2016-02-02T10:53:31Z</dcterms:created>
  <dcterms:modified xsi:type="dcterms:W3CDTF">2024-10-22T12:39:05Z</dcterms:modified>
</cp:coreProperties>
</file>