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65" windowHeight="8580" tabRatio="494"/>
  </bookViews>
  <sheets>
    <sheet name="Economica - Lotto 1" sheetId="9" r:id="rId1"/>
  </sheets>
  <definedNames>
    <definedName name="_xlnm.Print_Area" localSheetId="0">'Economica - Lotto 1'!$A$1:$G$53</definedName>
  </definedNames>
  <calcPr calcId="125725"/>
</workbook>
</file>

<file path=xl/calcChain.xml><?xml version="1.0" encoding="utf-8"?>
<calcChain xmlns="http://schemas.openxmlformats.org/spreadsheetml/2006/main">
  <c r="F18" i="9"/>
  <c r="E16" s="1"/>
  <c r="G11"/>
  <c r="F19"/>
  <c r="E20" s="1"/>
  <c r="G10"/>
  <c r="C10" s="1"/>
  <c r="G9"/>
  <c r="E9" s="1"/>
  <c r="C9" l="1"/>
  <c r="G28"/>
  <c r="E15"/>
  <c r="G34" s="1"/>
  <c r="E17"/>
  <c r="E14"/>
  <c r="G33" s="1"/>
  <c r="G38"/>
  <c r="G37"/>
  <c r="F10"/>
  <c r="E10"/>
  <c r="F9"/>
  <c r="G26" l="1"/>
  <c r="G27"/>
  <c r="AO26"/>
  <c r="G29" l="1"/>
  <c r="E37"/>
  <c r="E38"/>
  <c r="G36" l="1"/>
  <c r="G35"/>
  <c r="G39"/>
  <c r="G40" l="1"/>
  <c r="E42" s="1"/>
  <c r="G42" s="1"/>
  <c r="F30" l="1"/>
  <c r="E48"/>
</calcChain>
</file>

<file path=xl/sharedStrings.xml><?xml version="1.0" encoding="utf-8"?>
<sst xmlns="http://schemas.openxmlformats.org/spreadsheetml/2006/main" count="90" uniqueCount="49">
  <si>
    <t>III anno</t>
  </si>
  <si>
    <t>Prezzi complessivi offerti</t>
  </si>
  <si>
    <t>9 mesi</t>
  </si>
  <si>
    <t>Gestione utenti</t>
  </si>
  <si>
    <t>II anno</t>
  </si>
  <si>
    <t>I anno</t>
  </si>
  <si>
    <t>Voce di listino</t>
  </si>
  <si>
    <t>Servizio esteso</t>
  </si>
  <si>
    <t>Consulente specialista di prodotto</t>
  </si>
  <si>
    <t>Sistemista senior</t>
  </si>
  <si>
    <t>Sistemista</t>
  </si>
  <si>
    <t>Sistemista junior</t>
  </si>
  <si>
    <t>Operatore</t>
  </si>
  <si>
    <t xml:space="preserve">SEZIONE 2: Prezzi complessivi delle attività oggetto di fornitura e prezzo globale offerto </t>
  </si>
  <si>
    <t xml:space="preserve">Prezzo globale offerto:  </t>
  </si>
  <si>
    <t xml:space="preserve">Base d'asta:  </t>
  </si>
  <si>
    <t xml:space="preserve">Costi relativi alla sicurezza (DUVRI): </t>
  </si>
  <si>
    <t>Firma:</t>
  </si>
  <si>
    <t>Classificazione: Consip Public</t>
  </si>
  <si>
    <t>riduzione del 5%</t>
  </si>
  <si>
    <t>riduzione del 10%</t>
  </si>
  <si>
    <t>Service Desk</t>
  </si>
  <si>
    <t>Supporto ai progetti</t>
  </si>
  <si>
    <t>Unità di misura</t>
  </si>
  <si>
    <t>Canone trimestrale per singola tranche di 25 utenti</t>
  </si>
  <si>
    <t>Canone trimestrale per singola tranche di 25 PdL</t>
  </si>
  <si>
    <t>Canone per singola ora servizio</t>
  </si>
  <si>
    <t>Gestione PDL</t>
  </si>
  <si>
    <t>Tariffa unitaria (Euro giorno)</t>
  </si>
  <si>
    <t>SEZIONE 1: Corrispettivi unitari</t>
  </si>
  <si>
    <t>Singola tranche di 25 utenti per trimestre</t>
  </si>
  <si>
    <t>Singola tranche di 25 PdL per trimestre</t>
  </si>
  <si>
    <t>Singola ora servizio</t>
  </si>
  <si>
    <t>I anno 
(9 mesi)</t>
  </si>
  <si>
    <t>I anno 
(Transitorio)</t>
  </si>
  <si>
    <t>Dimensionamento dei servizi remunerati a canone</t>
  </si>
  <si>
    <t>Dimensionamento in gp</t>
  </si>
  <si>
    <t>Numero di gp</t>
  </si>
  <si>
    <t>Gara a procedura aperta ai sensi del D.Lgs. 163/2006 e s.m.i., per l’affidamento dei servizi di conduzione per la Corte dei conti - Lotto 1</t>
  </si>
  <si>
    <t>Tariffe offerte</t>
  </si>
  <si>
    <t>Somma dei prezzi complessivi offerti per i servizi remunerati in giorni persona</t>
  </si>
  <si>
    <t>Verifica che la somma dei prezzi complessivi offerti per i servizi remunerati a canone sia inferiore all'85% del prezzo globale offerto</t>
  </si>
  <si>
    <t>Corrispettivo massimo complessivo</t>
  </si>
  <si>
    <t>Tariffa unitaria per gp</t>
  </si>
  <si>
    <t xml:space="preserve">Transitorio </t>
  </si>
  <si>
    <t>Consulente di evoluzione tecnologica</t>
  </si>
  <si>
    <t>Consulente di integrazione applicativa</t>
  </si>
  <si>
    <t>Somma dei prezzi complessivi offerti per i servizi remunerati a canone</t>
  </si>
  <si>
    <t>Canoni offerti</t>
  </si>
</sst>
</file>

<file path=xl/styles.xml><?xml version="1.0" encoding="utf-8"?>
<styleSheet xmlns="http://schemas.openxmlformats.org/spreadsheetml/2006/main">
  <numFmts count="8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 &quot;#,##0.00;&quot;-€ &quot;#,##0.00"/>
    <numFmt numFmtId="165" formatCode="&quot;€&quot;\ #,##0.00;[Red]&quot;€&quot;\ #,##0.00"/>
    <numFmt numFmtId="166" formatCode="_-* #,##0_-;\-* #,##0_-;_-* \-??_-;_-@_-"/>
    <numFmt numFmtId="167" formatCode="_-* #,##0.00_-;\-* #,##0.00_-;_-* \-??_-;_-@_-"/>
    <numFmt numFmtId="168" formatCode="&quot;€&quot;\ #,##0.00"/>
    <numFmt numFmtId="169" formatCode="_-* #,##0_-;\-* #,##0_-;_-* &quot;-&quot;??_-;_-@_-"/>
  </numFmts>
  <fonts count="25">
    <font>
      <sz val="10"/>
      <color theme="1"/>
      <name val="Trebuchet MS"/>
      <family val="2"/>
    </font>
    <font>
      <sz val="10"/>
      <color indexed="8"/>
      <name val="Trebuchet MS"/>
      <family val="2"/>
    </font>
    <font>
      <b/>
      <sz val="10"/>
      <name val="Trebuchet MS"/>
      <family val="2"/>
    </font>
    <font>
      <sz val="10"/>
      <name val="Book Antiqua"/>
      <family val="1"/>
    </font>
    <font>
      <sz val="10"/>
      <name val="Trebuchet MS"/>
      <family val="2"/>
    </font>
    <font>
      <b/>
      <sz val="10"/>
      <color indexed="10"/>
      <name val="Trebuchet MS"/>
      <family val="2"/>
    </font>
    <font>
      <sz val="8"/>
      <name val="Trebuchet MS"/>
      <family val="2"/>
    </font>
    <font>
      <sz val="10"/>
      <color theme="1"/>
      <name val="Trebuchet MS"/>
      <family val="2"/>
    </font>
    <font>
      <sz val="10"/>
      <color rgb="FFFF0000"/>
      <name val="Trebuchet MS"/>
      <family val="2"/>
    </font>
    <font>
      <b/>
      <sz val="10"/>
      <color indexed="18"/>
      <name val="Trebuchet MS"/>
      <family val="2"/>
    </font>
    <font>
      <sz val="10"/>
      <color indexed="18"/>
      <name val="Trebuchet MS"/>
      <family val="2"/>
    </font>
    <font>
      <b/>
      <sz val="10"/>
      <color rgb="FFFF0000"/>
      <name val="Trebuchet MS"/>
      <family val="2"/>
    </font>
    <font>
      <sz val="11"/>
      <color indexed="18"/>
      <name val="Trebuchet MS"/>
      <family val="2"/>
    </font>
    <font>
      <b/>
      <sz val="14"/>
      <color indexed="18"/>
      <name val="Trebuchet MS"/>
      <family val="2"/>
    </font>
    <font>
      <b/>
      <sz val="11"/>
      <color indexed="18"/>
      <name val="Trebuchet MS"/>
      <family val="2"/>
    </font>
    <font>
      <b/>
      <sz val="9"/>
      <color indexed="18"/>
      <name val="Trebuchet MS"/>
      <family val="2"/>
    </font>
    <font>
      <sz val="9"/>
      <color theme="1"/>
      <name val="Trebuchet MS"/>
      <family val="2"/>
    </font>
    <font>
      <sz val="9"/>
      <color indexed="18"/>
      <name val="Trebuchet MS"/>
      <family val="2"/>
    </font>
    <font>
      <sz val="11"/>
      <name val="Trebuchet MS"/>
      <family val="2"/>
    </font>
    <font>
      <b/>
      <i/>
      <sz val="14"/>
      <color indexed="18"/>
      <name val="Trebuchet MS"/>
      <family val="2"/>
    </font>
    <font>
      <b/>
      <i/>
      <sz val="10"/>
      <color indexed="18"/>
      <name val="Trebuchet MS"/>
      <family val="2"/>
    </font>
    <font>
      <b/>
      <i/>
      <sz val="12"/>
      <color indexed="18"/>
      <name val="Trebuchet MS"/>
      <family val="2"/>
    </font>
    <font>
      <i/>
      <sz val="9"/>
      <color rgb="FFFF0000"/>
      <name val="Trebuchet MS"/>
      <family val="2"/>
    </font>
    <font>
      <b/>
      <sz val="11"/>
      <color theme="1"/>
      <name val="Trebuchet MS"/>
      <family val="2"/>
    </font>
    <font>
      <b/>
      <i/>
      <sz val="11"/>
      <color rgb="FFFF0000"/>
      <name val="Trebuchet MS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rgb="FFDAEEF3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FF99"/>
        <bgColor indexed="31"/>
      </patternFill>
    </fill>
    <fill>
      <patternFill patternType="solid">
        <fgColor rgb="FFFFFF99"/>
        <bgColor indexed="41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18"/>
      </top>
      <bottom/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1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3">
    <xf numFmtId="0" fontId="0" fillId="0" borderId="0"/>
    <xf numFmtId="4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132">
    <xf numFmtId="0" fontId="0" fillId="0" borderId="0" xfId="0"/>
    <xf numFmtId="168" fontId="15" fillId="0" borderId="1" xfId="12" applyNumberFormat="1" applyFont="1" applyFill="1" applyBorder="1" applyAlignment="1" applyProtection="1">
      <alignment vertical="center"/>
      <protection locked="0"/>
    </xf>
    <xf numFmtId="164" fontId="15" fillId="0" borderId="1" xfId="12" applyNumberFormat="1" applyFont="1" applyFill="1" applyBorder="1" applyAlignment="1" applyProtection="1">
      <alignment vertical="center"/>
      <protection locked="0"/>
    </xf>
    <xf numFmtId="0" fontId="19" fillId="3" borderId="0" xfId="0" applyFont="1" applyFill="1" applyBorder="1" applyAlignment="1" applyProtection="1">
      <alignment vertical="center" wrapText="1"/>
      <protection hidden="1"/>
    </xf>
    <xf numFmtId="0" fontId="18" fillId="3" borderId="0" xfId="0" applyFont="1" applyFill="1" applyAlignment="1" applyProtection="1">
      <alignment vertical="center"/>
      <protection hidden="1"/>
    </xf>
    <xf numFmtId="0" fontId="19" fillId="3" borderId="0" xfId="0" applyFont="1" applyFill="1" applyBorder="1" applyAlignment="1" applyProtection="1">
      <alignment horizontal="center" vertical="center" wrapText="1"/>
      <protection hidden="1"/>
    </xf>
    <xf numFmtId="0" fontId="12" fillId="3" borderId="0" xfId="0" applyFont="1" applyFill="1" applyAlignment="1" applyProtection="1">
      <alignment vertical="center"/>
      <protection hidden="1"/>
    </xf>
    <xf numFmtId="0" fontId="19" fillId="3" borderId="0" xfId="0" applyFont="1" applyFill="1" applyBorder="1" applyAlignment="1" applyProtection="1">
      <alignment horizontal="left" vertical="center"/>
      <protection hidden="1"/>
    </xf>
    <xf numFmtId="0" fontId="9" fillId="3" borderId="0" xfId="0" applyFont="1" applyFill="1" applyAlignment="1" applyProtection="1">
      <alignment horizontal="center" vertical="center" wrapText="1"/>
      <protection hidden="1"/>
    </xf>
    <xf numFmtId="0" fontId="2" fillId="3" borderId="0" xfId="0" applyFont="1" applyFill="1" applyAlignment="1" applyProtection="1">
      <alignment vertical="center"/>
      <protection hidden="1"/>
    </xf>
    <xf numFmtId="0" fontId="13" fillId="3" borderId="0" xfId="0" applyFont="1" applyFill="1" applyBorder="1" applyAlignment="1" applyProtection="1">
      <alignment horizontal="left" vertical="center"/>
      <protection hidden="1"/>
    </xf>
    <xf numFmtId="0" fontId="10" fillId="3" borderId="0" xfId="0" applyFont="1" applyFill="1" applyAlignment="1" applyProtection="1">
      <alignment vertical="center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0" fontId="15" fillId="3" borderId="15" xfId="0" applyFont="1" applyFill="1" applyBorder="1" applyAlignment="1" applyProtection="1">
      <alignment horizontal="center" vertical="center"/>
      <protection hidden="1"/>
    </xf>
    <xf numFmtId="0" fontId="15" fillId="3" borderId="1" xfId="0" applyFont="1" applyFill="1" applyBorder="1" applyAlignment="1" applyProtection="1">
      <alignment horizontal="center" vertical="center" wrapText="1"/>
      <protection hidden="1"/>
    </xf>
    <xf numFmtId="0" fontId="15" fillId="3" borderId="15" xfId="0" applyFont="1" applyFill="1" applyBorder="1" applyAlignment="1" applyProtection="1">
      <alignment horizontal="center" vertical="center" wrapText="1"/>
      <protection hidden="1"/>
    </xf>
    <xf numFmtId="0" fontId="17" fillId="3" borderId="14" xfId="0" applyFont="1" applyFill="1" applyBorder="1" applyAlignment="1" applyProtection="1">
      <alignment vertical="center" wrapText="1"/>
      <protection hidden="1"/>
    </xf>
    <xf numFmtId="0" fontId="17" fillId="3" borderId="1" xfId="0" applyFont="1" applyFill="1" applyBorder="1" applyAlignment="1" applyProtection="1">
      <alignment vertical="center" wrapText="1"/>
      <protection hidden="1"/>
    </xf>
    <xf numFmtId="164" fontId="15" fillId="2" borderId="1" xfId="12" applyNumberFormat="1" applyFont="1" applyFill="1" applyBorder="1" applyAlignment="1" applyProtection="1">
      <alignment vertical="center"/>
      <protection hidden="1"/>
    </xf>
    <xf numFmtId="168" fontId="15" fillId="6" borderId="1" xfId="12" applyNumberFormat="1" applyFont="1" applyFill="1" applyBorder="1" applyAlignment="1" applyProtection="1">
      <alignment vertical="center"/>
      <protection hidden="1"/>
    </xf>
    <xf numFmtId="168" fontId="15" fillId="6" borderId="15" xfId="12" applyNumberFormat="1" applyFont="1" applyFill="1" applyBorder="1" applyAlignment="1" applyProtection="1">
      <alignment vertical="center"/>
      <protection hidden="1"/>
    </xf>
    <xf numFmtId="0" fontId="22" fillId="3" borderId="0" xfId="0" applyFont="1" applyFill="1" applyAlignment="1" applyProtection="1">
      <alignment vertical="center" wrapText="1"/>
      <protection hidden="1"/>
    </xf>
    <xf numFmtId="43" fontId="4" fillId="3" borderId="0" xfId="2" applyFont="1" applyFill="1" applyAlignment="1" applyProtection="1">
      <alignment vertical="center"/>
      <protection hidden="1"/>
    </xf>
    <xf numFmtId="0" fontId="17" fillId="3" borderId="16" xfId="0" applyFont="1" applyFill="1" applyBorder="1" applyAlignment="1" applyProtection="1">
      <alignment vertical="center" wrapText="1"/>
      <protection hidden="1"/>
    </xf>
    <xf numFmtId="0" fontId="17" fillId="3" borderId="17" xfId="0" applyFont="1" applyFill="1" applyBorder="1" applyAlignment="1" applyProtection="1">
      <alignment vertical="center" wrapText="1"/>
      <protection hidden="1"/>
    </xf>
    <xf numFmtId="43" fontId="4" fillId="3" borderId="0" xfId="0" applyNumberFormat="1" applyFont="1" applyFill="1" applyAlignment="1" applyProtection="1">
      <alignment vertical="center"/>
      <protection hidden="1"/>
    </xf>
    <xf numFmtId="0" fontId="10" fillId="3" borderId="0" xfId="0" applyFont="1" applyFill="1" applyBorder="1" applyAlignment="1" applyProtection="1">
      <alignment vertical="center"/>
      <protection hidden="1"/>
    </xf>
    <xf numFmtId="0" fontId="8" fillId="3" borderId="0" xfId="0" applyFont="1" applyFill="1" applyBorder="1" applyAlignment="1" applyProtection="1">
      <alignment vertical="center"/>
      <protection hidden="1"/>
    </xf>
    <xf numFmtId="0" fontId="10" fillId="3" borderId="0" xfId="0" applyFont="1" applyFill="1" applyBorder="1" applyAlignment="1" applyProtection="1">
      <alignment horizontal="center" vertical="center"/>
      <protection hidden="1"/>
    </xf>
    <xf numFmtId="0" fontId="10" fillId="3" borderId="0" xfId="0" applyFont="1" applyFill="1" applyBorder="1" applyAlignment="1" applyProtection="1">
      <alignment vertical="center" wrapText="1"/>
      <protection hidden="1"/>
    </xf>
    <xf numFmtId="0" fontId="9" fillId="3" borderId="0" xfId="0" applyFont="1" applyFill="1" applyAlignment="1" applyProtection="1">
      <alignment vertical="center"/>
      <protection hidden="1"/>
    </xf>
    <xf numFmtId="3" fontId="15" fillId="3" borderId="7" xfId="0" applyNumberFormat="1" applyFont="1" applyFill="1" applyBorder="1" applyAlignment="1" applyProtection="1">
      <alignment horizontal="right" vertical="center" wrapText="1"/>
      <protection hidden="1"/>
    </xf>
    <xf numFmtId="165" fontId="15" fillId="7" borderId="18" xfId="0" applyNumberFormat="1" applyFont="1" applyFill="1" applyBorder="1" applyAlignment="1" applyProtection="1">
      <alignment horizontal="right" vertical="center" wrapText="1"/>
      <protection hidden="1"/>
    </xf>
    <xf numFmtId="44" fontId="4" fillId="3" borderId="0" xfId="4" applyFont="1" applyFill="1" applyAlignment="1" applyProtection="1">
      <alignment vertical="center"/>
      <protection hidden="1"/>
    </xf>
    <xf numFmtId="0" fontId="17" fillId="3" borderId="23" xfId="0" applyFont="1" applyFill="1" applyBorder="1" applyAlignment="1" applyProtection="1">
      <alignment vertical="center" wrapText="1"/>
      <protection hidden="1"/>
    </xf>
    <xf numFmtId="164" fontId="14" fillId="7" borderId="22" xfId="0" applyNumberFormat="1" applyFont="1" applyFill="1" applyBorder="1" applyAlignment="1" applyProtection="1">
      <alignment vertical="center"/>
      <protection hidden="1"/>
    </xf>
    <xf numFmtId="44" fontId="4" fillId="3" borderId="0" xfId="0" applyNumberFormat="1" applyFont="1" applyFill="1" applyAlignment="1" applyProtection="1">
      <alignment vertical="center"/>
      <protection hidden="1"/>
    </xf>
    <xf numFmtId="166" fontId="9" fillId="3" borderId="0" xfId="12" applyNumberFormat="1" applyFont="1" applyFill="1" applyBorder="1" applyAlignment="1" applyProtection="1">
      <alignment vertical="center"/>
      <protection hidden="1"/>
    </xf>
    <xf numFmtId="0" fontId="5" fillId="3" borderId="0" xfId="0" applyFont="1" applyFill="1" applyAlignment="1" applyProtection="1">
      <alignment vertical="center"/>
      <protection hidden="1"/>
    </xf>
    <xf numFmtId="164" fontId="14" fillId="5" borderId="22" xfId="0" applyNumberFormat="1" applyFont="1" applyFill="1" applyBorder="1" applyAlignment="1" applyProtection="1">
      <alignment vertical="center"/>
      <protection hidden="1"/>
    </xf>
    <xf numFmtId="0" fontId="24" fillId="3" borderId="0" xfId="0" applyFont="1" applyFill="1" applyAlignment="1" applyProtection="1">
      <alignment vertical="center" wrapText="1"/>
      <protection hidden="1"/>
    </xf>
    <xf numFmtId="9" fontId="4" fillId="3" borderId="0" xfId="3" applyFont="1" applyFill="1" applyAlignment="1" applyProtection="1">
      <alignment vertical="center"/>
      <protection hidden="1"/>
    </xf>
    <xf numFmtId="167" fontId="10" fillId="3" borderId="0" xfId="0" applyNumberFormat="1" applyFont="1" applyFill="1" applyAlignment="1" applyProtection="1">
      <alignment vertical="center"/>
      <protection hidden="1"/>
    </xf>
    <xf numFmtId="0" fontId="4" fillId="3" borderId="0" xfId="0" applyFont="1" applyFill="1" applyBorder="1" applyAlignment="1" applyProtection="1">
      <alignment vertical="center"/>
      <protection hidden="1"/>
    </xf>
    <xf numFmtId="0" fontId="15" fillId="3" borderId="13" xfId="0" applyFont="1" applyFill="1" applyBorder="1" applyAlignment="1" applyProtection="1">
      <alignment horizontal="center" vertical="center" wrapText="1"/>
      <protection hidden="1"/>
    </xf>
    <xf numFmtId="164" fontId="15" fillId="4" borderId="15" xfId="12" applyNumberFormat="1" applyFont="1" applyFill="1" applyBorder="1" applyAlignment="1" applyProtection="1">
      <alignment vertical="center"/>
      <protection hidden="1"/>
    </xf>
    <xf numFmtId="164" fontId="15" fillId="0" borderId="15" xfId="12" applyNumberFormat="1" applyFont="1" applyFill="1" applyBorder="1" applyAlignment="1" applyProtection="1">
      <alignment vertical="center"/>
      <protection locked="0"/>
    </xf>
    <xf numFmtId="164" fontId="15" fillId="4" borderId="30" xfId="12" applyNumberFormat="1" applyFont="1" applyFill="1" applyBorder="1" applyAlignment="1" applyProtection="1">
      <alignment vertical="center"/>
      <protection hidden="1"/>
    </xf>
    <xf numFmtId="0" fontId="17" fillId="3" borderId="2" xfId="0" applyFont="1" applyFill="1" applyBorder="1" applyAlignment="1" applyProtection="1">
      <alignment vertical="center" wrapText="1"/>
      <protection hidden="1"/>
    </xf>
    <xf numFmtId="0" fontId="17" fillId="3" borderId="5" xfId="0" applyFont="1" applyFill="1" applyBorder="1" applyAlignment="1" applyProtection="1">
      <alignment vertical="center" wrapText="1"/>
      <protection hidden="1"/>
    </xf>
    <xf numFmtId="3" fontId="15" fillId="3" borderId="31" xfId="0" applyNumberFormat="1" applyFont="1" applyFill="1" applyBorder="1" applyAlignment="1" applyProtection="1">
      <alignment horizontal="right" vertical="center" wrapText="1"/>
      <protection hidden="1"/>
    </xf>
    <xf numFmtId="3" fontId="15" fillId="3" borderId="32" xfId="0" applyNumberFormat="1" applyFont="1" applyFill="1" applyBorder="1" applyAlignment="1" applyProtection="1">
      <alignment horizontal="right" vertical="center" wrapText="1"/>
      <protection hidden="1"/>
    </xf>
    <xf numFmtId="165" fontId="15" fillId="7" borderId="34" xfId="0" applyNumberFormat="1" applyFont="1" applyFill="1" applyBorder="1" applyAlignment="1" applyProtection="1">
      <alignment horizontal="right" vertical="center" wrapText="1"/>
      <protection hidden="1"/>
    </xf>
    <xf numFmtId="3" fontId="15" fillId="3" borderId="18" xfId="0" applyNumberFormat="1" applyFont="1" applyFill="1" applyBorder="1" applyAlignment="1" applyProtection="1">
      <alignment horizontal="right" vertical="center" wrapText="1"/>
      <protection hidden="1"/>
    </xf>
    <xf numFmtId="3" fontId="15" fillId="3" borderId="35" xfId="0" applyNumberFormat="1" applyFont="1" applyFill="1" applyBorder="1" applyAlignment="1" applyProtection="1">
      <alignment horizontal="right" vertical="center" wrapText="1"/>
      <protection hidden="1"/>
    </xf>
    <xf numFmtId="0" fontId="15" fillId="3" borderId="36" xfId="0" applyFont="1" applyFill="1" applyBorder="1" applyAlignment="1" applyProtection="1">
      <alignment horizontal="center" vertical="center" wrapText="1"/>
      <protection hidden="1"/>
    </xf>
    <xf numFmtId="0" fontId="15" fillId="3" borderId="37" xfId="0" applyFont="1" applyFill="1" applyBorder="1" applyAlignment="1" applyProtection="1">
      <alignment horizontal="center" vertical="center" wrapText="1"/>
      <protection hidden="1"/>
    </xf>
    <xf numFmtId="0" fontId="15" fillId="3" borderId="37" xfId="0" applyFont="1" applyFill="1" applyBorder="1" applyAlignment="1" applyProtection="1">
      <alignment horizontal="center" vertical="center"/>
      <protection hidden="1"/>
    </xf>
    <xf numFmtId="0" fontId="15" fillId="3" borderId="38" xfId="0" applyFont="1" applyFill="1" applyBorder="1" applyAlignment="1" applyProtection="1">
      <alignment horizontal="center" vertical="center"/>
      <protection hidden="1"/>
    </xf>
    <xf numFmtId="0" fontId="9" fillId="3" borderId="13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17" fillId="3" borderId="1" xfId="0" applyFont="1" applyFill="1" applyBorder="1" applyAlignment="1" applyProtection="1">
      <alignment horizontal="left" vertical="center"/>
      <protection hidden="1"/>
    </xf>
    <xf numFmtId="0" fontId="17" fillId="3" borderId="3" xfId="0" applyFont="1" applyFill="1" applyBorder="1" applyAlignment="1" applyProtection="1">
      <alignment horizontal="left" vertical="center"/>
      <protection hidden="1"/>
    </xf>
    <xf numFmtId="164" fontId="9" fillId="3" borderId="20" xfId="0" applyNumberFormat="1" applyFont="1" applyFill="1" applyBorder="1" applyAlignment="1" applyProtection="1">
      <alignment horizontal="center" vertical="center"/>
      <protection hidden="1"/>
    </xf>
    <xf numFmtId="164" fontId="9" fillId="3" borderId="21" xfId="0" applyNumberFormat="1" applyFont="1" applyFill="1" applyBorder="1" applyAlignment="1" applyProtection="1">
      <alignment horizontal="center" vertical="center"/>
      <protection hidden="1"/>
    </xf>
    <xf numFmtId="0" fontId="9" fillId="3" borderId="8" xfId="0" applyFont="1" applyFill="1" applyBorder="1" applyAlignment="1" applyProtection="1">
      <alignment horizontal="right" vertical="center"/>
      <protection hidden="1"/>
    </xf>
    <xf numFmtId="0" fontId="9" fillId="3" borderId="9" xfId="0" applyFont="1" applyFill="1" applyBorder="1" applyAlignment="1" applyProtection="1">
      <alignment horizontal="right" vertical="center"/>
      <protection hidden="1"/>
    </xf>
    <xf numFmtId="0" fontId="9" fillId="3" borderId="19" xfId="0" applyFont="1" applyFill="1" applyBorder="1" applyAlignment="1" applyProtection="1">
      <alignment horizontal="right" vertical="center"/>
      <protection hidden="1"/>
    </xf>
    <xf numFmtId="164" fontId="14" fillId="9" borderId="20" xfId="0" applyNumberFormat="1" applyFont="1" applyFill="1" applyBorder="1" applyAlignment="1" applyProtection="1">
      <alignment horizontal="center" vertical="center"/>
      <protection hidden="1"/>
    </xf>
    <xf numFmtId="164" fontId="14" fillId="9" borderId="21" xfId="0" applyNumberFormat="1" applyFont="1" applyFill="1" applyBorder="1" applyAlignment="1" applyProtection="1">
      <alignment horizontal="center" vertical="center"/>
      <protection hidden="1"/>
    </xf>
    <xf numFmtId="0" fontId="14" fillId="3" borderId="8" xfId="0" applyFont="1" applyFill="1" applyBorder="1" applyAlignment="1" applyProtection="1">
      <alignment horizontal="right" vertical="center"/>
      <protection hidden="1"/>
    </xf>
    <xf numFmtId="0" fontId="14" fillId="3" borderId="9" xfId="0" applyFont="1" applyFill="1" applyBorder="1" applyAlignment="1" applyProtection="1">
      <alignment horizontal="right" vertical="center"/>
      <protection hidden="1"/>
    </xf>
    <xf numFmtId="0" fontId="14" fillId="3" borderId="19" xfId="0" applyFont="1" applyFill="1" applyBorder="1" applyAlignment="1" applyProtection="1">
      <alignment horizontal="right" vertical="center"/>
      <protection hidden="1"/>
    </xf>
    <xf numFmtId="0" fontId="14" fillId="3" borderId="24" xfId="0" applyFont="1" applyFill="1" applyBorder="1" applyAlignment="1" applyProtection="1">
      <alignment horizontal="right" vertical="center" wrapText="1"/>
      <protection hidden="1"/>
    </xf>
    <xf numFmtId="0" fontId="14" fillId="3" borderId="20" xfId="0" applyFont="1" applyFill="1" applyBorder="1" applyAlignment="1" applyProtection="1">
      <alignment horizontal="right" vertical="center" wrapText="1"/>
      <protection hidden="1"/>
    </xf>
    <xf numFmtId="0" fontId="14" fillId="3" borderId="21" xfId="0" applyFont="1" applyFill="1" applyBorder="1" applyAlignment="1" applyProtection="1">
      <alignment horizontal="right" vertical="center" wrapText="1"/>
      <protection hidden="1"/>
    </xf>
    <xf numFmtId="164" fontId="14" fillId="8" borderId="20" xfId="0" applyNumberFormat="1" applyFont="1" applyFill="1" applyBorder="1" applyAlignment="1" applyProtection="1">
      <alignment horizontal="center" vertical="center"/>
      <protection hidden="1"/>
    </xf>
    <xf numFmtId="164" fontId="14" fillId="8" borderId="21" xfId="0" applyNumberFormat="1" applyFont="1" applyFill="1" applyBorder="1" applyAlignment="1" applyProtection="1">
      <alignment horizontal="center" vertical="center"/>
      <protection hidden="1"/>
    </xf>
    <xf numFmtId="0" fontId="17" fillId="3" borderId="45" xfId="0" applyFont="1" applyFill="1" applyBorder="1" applyAlignment="1" applyProtection="1">
      <alignment horizontal="left" vertical="center"/>
      <protection hidden="1"/>
    </xf>
    <xf numFmtId="0" fontId="17" fillId="3" borderId="4" xfId="0" applyFont="1" applyFill="1" applyBorder="1" applyAlignment="1" applyProtection="1">
      <alignment horizontal="left" vertical="center"/>
      <protection hidden="1"/>
    </xf>
    <xf numFmtId="1" fontId="15" fillId="3" borderId="1" xfId="2" applyNumberFormat="1" applyFont="1" applyFill="1" applyBorder="1" applyAlignment="1" applyProtection="1">
      <alignment horizontal="right" vertical="center" wrapText="1"/>
      <protection hidden="1"/>
    </xf>
    <xf numFmtId="1" fontId="15" fillId="3" borderId="3" xfId="2" applyNumberFormat="1" applyFont="1" applyFill="1" applyBorder="1" applyAlignment="1" applyProtection="1">
      <alignment horizontal="right" vertical="center" wrapText="1"/>
      <protection hidden="1"/>
    </xf>
    <xf numFmtId="0" fontId="17" fillId="3" borderId="46" xfId="0" applyFont="1" applyFill="1" applyBorder="1" applyAlignment="1" applyProtection="1">
      <alignment horizontal="left" vertical="center"/>
      <protection hidden="1"/>
    </xf>
    <xf numFmtId="0" fontId="17" fillId="3" borderId="6" xfId="0" applyFont="1" applyFill="1" applyBorder="1" applyAlignment="1" applyProtection="1">
      <alignment horizontal="left" vertical="center"/>
      <protection hidden="1"/>
    </xf>
    <xf numFmtId="0" fontId="15" fillId="3" borderId="12" xfId="0" applyFont="1" applyFill="1" applyBorder="1" applyAlignment="1" applyProtection="1">
      <alignment horizontal="left" vertical="center"/>
      <protection hidden="1"/>
    </xf>
    <xf numFmtId="0" fontId="15" fillId="3" borderId="28" xfId="0" applyFont="1" applyFill="1" applyBorder="1" applyAlignment="1" applyProtection="1">
      <alignment horizontal="left" vertical="center"/>
      <protection hidden="1"/>
    </xf>
    <xf numFmtId="0" fontId="15" fillId="3" borderId="29" xfId="0" applyFont="1" applyFill="1" applyBorder="1" applyAlignment="1" applyProtection="1">
      <alignment horizontal="left" vertical="center"/>
      <protection hidden="1"/>
    </xf>
    <xf numFmtId="169" fontId="15" fillId="3" borderId="12" xfId="2" applyNumberFormat="1" applyFont="1" applyFill="1" applyBorder="1" applyAlignment="1" applyProtection="1">
      <alignment horizontal="right" vertical="center" wrapText="1"/>
      <protection hidden="1"/>
    </xf>
    <xf numFmtId="0" fontId="15" fillId="3" borderId="12" xfId="0" applyFont="1" applyFill="1" applyBorder="1" applyAlignment="1" applyProtection="1">
      <alignment horizontal="center" vertical="center"/>
      <protection hidden="1"/>
    </xf>
    <xf numFmtId="0" fontId="16" fillId="0" borderId="12" xfId="0" applyFont="1" applyBorder="1" applyAlignment="1" applyProtection="1">
      <alignment horizontal="center" vertical="center"/>
      <protection hidden="1"/>
    </xf>
    <xf numFmtId="0" fontId="16" fillId="0" borderId="13" xfId="0" applyFont="1" applyBorder="1" applyAlignment="1" applyProtection="1">
      <alignment horizontal="center" vertical="center"/>
      <protection hidden="1"/>
    </xf>
    <xf numFmtId="0" fontId="12" fillId="3" borderId="0" xfId="0" applyFont="1" applyFill="1" applyAlignment="1" applyProtection="1">
      <alignment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14" fillId="3" borderId="8" xfId="0" applyFont="1" applyFill="1" applyBorder="1" applyAlignment="1" applyProtection="1">
      <alignment horizontal="right" vertical="center" wrapText="1"/>
      <protection hidden="1"/>
    </xf>
    <xf numFmtId="0" fontId="14" fillId="3" borderId="9" xfId="0" applyFont="1" applyFill="1" applyBorder="1" applyAlignment="1" applyProtection="1">
      <alignment horizontal="right" vertical="center" wrapText="1"/>
      <protection hidden="1"/>
    </xf>
    <xf numFmtId="0" fontId="23" fillId="0" borderId="9" xfId="0" applyFont="1" applyBorder="1" applyAlignment="1" applyProtection="1">
      <alignment horizontal="right" vertical="center" wrapText="1"/>
      <protection hidden="1"/>
    </xf>
    <xf numFmtId="0" fontId="23" fillId="0" borderId="10" xfId="0" applyFont="1" applyBorder="1" applyAlignment="1" applyProtection="1">
      <alignment horizontal="right"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0" fontId="16" fillId="0" borderId="1" xfId="0" applyFont="1" applyBorder="1" applyAlignment="1" applyProtection="1">
      <alignment horizontal="center" vertical="center"/>
      <protection hidden="1"/>
    </xf>
    <xf numFmtId="0" fontId="15" fillId="3" borderId="11" xfId="0" applyFont="1" applyFill="1" applyBorder="1" applyAlignment="1" applyProtection="1">
      <alignment horizontal="center" vertical="center" wrapText="1"/>
      <protection hidden="1"/>
    </xf>
    <xf numFmtId="0" fontId="15" fillId="3" borderId="14" xfId="0" applyFont="1" applyFill="1" applyBorder="1" applyAlignment="1" applyProtection="1">
      <alignment horizontal="center" vertical="center" wrapText="1"/>
      <protection hidden="1"/>
    </xf>
    <xf numFmtId="0" fontId="15" fillId="3" borderId="12" xfId="0" applyFont="1" applyFill="1" applyBorder="1" applyAlignment="1" applyProtection="1">
      <alignment horizontal="center" vertical="center" wrapText="1"/>
      <protection hidden="1"/>
    </xf>
    <xf numFmtId="0" fontId="15" fillId="3" borderId="1" xfId="0" applyFont="1" applyFill="1" applyBorder="1" applyAlignment="1" applyProtection="1">
      <alignment horizontal="center" vertical="center" wrapText="1"/>
      <protection hidden="1"/>
    </xf>
    <xf numFmtId="0" fontId="20" fillId="3" borderId="8" xfId="0" applyFont="1" applyFill="1" applyBorder="1" applyAlignment="1" applyProtection="1">
      <alignment horizontal="left" vertical="center" wrapText="1"/>
      <protection hidden="1"/>
    </xf>
    <xf numFmtId="0" fontId="20" fillId="3" borderId="10" xfId="0" applyFont="1" applyFill="1" applyBorder="1" applyAlignment="1" applyProtection="1">
      <alignment horizontal="left" vertical="center" wrapText="1"/>
      <protection hidden="1"/>
    </xf>
    <xf numFmtId="0" fontId="21" fillId="3" borderId="0" xfId="0" applyFont="1" applyFill="1" applyBorder="1" applyAlignment="1" applyProtection="1">
      <alignment horizontal="center" vertical="center" wrapText="1"/>
      <protection hidden="1"/>
    </xf>
    <xf numFmtId="0" fontId="17" fillId="3" borderId="17" xfId="0" applyFont="1" applyFill="1" applyBorder="1" applyAlignment="1" applyProtection="1">
      <alignment horizontal="left" vertical="center" wrapText="1"/>
      <protection hidden="1"/>
    </xf>
    <xf numFmtId="0" fontId="15" fillId="3" borderId="28" xfId="0" applyFont="1" applyFill="1" applyBorder="1" applyAlignment="1" applyProtection="1">
      <alignment horizontal="left" vertical="center" wrapText="1"/>
      <protection hidden="1"/>
    </xf>
    <xf numFmtId="0" fontId="15" fillId="3" borderId="29" xfId="0" applyFont="1" applyFill="1" applyBorder="1" applyAlignment="1" applyProtection="1">
      <alignment horizontal="left" vertical="center" wrapText="1"/>
      <protection hidden="1"/>
    </xf>
    <xf numFmtId="0" fontId="22" fillId="3" borderId="0" xfId="0" applyFont="1" applyFill="1" applyBorder="1" applyAlignment="1" applyProtection="1">
      <alignment horizontal="left" vertical="center" wrapText="1"/>
      <protection hidden="1"/>
    </xf>
    <xf numFmtId="0" fontId="17" fillId="3" borderId="1" xfId="0" applyFont="1" applyFill="1" applyBorder="1" applyAlignment="1" applyProtection="1">
      <alignment horizontal="left" vertical="center" wrapText="1"/>
      <protection hidden="1"/>
    </xf>
    <xf numFmtId="0" fontId="17" fillId="3" borderId="14" xfId="0" applyFont="1" applyFill="1" applyBorder="1" applyAlignment="1" applyProtection="1">
      <alignment horizontal="left" vertical="center" wrapText="1"/>
      <protection hidden="1"/>
    </xf>
    <xf numFmtId="0" fontId="11" fillId="3" borderId="8" xfId="0" applyFont="1" applyFill="1" applyBorder="1" applyAlignment="1" applyProtection="1">
      <alignment horizontal="left" vertical="center" wrapText="1"/>
      <protection hidden="1"/>
    </xf>
    <xf numFmtId="0" fontId="11" fillId="3" borderId="9" xfId="0" applyFont="1" applyFill="1" applyBorder="1" applyAlignment="1" applyProtection="1">
      <alignment horizontal="left" vertical="center" wrapText="1"/>
      <protection hidden="1"/>
    </xf>
    <xf numFmtId="0" fontId="11" fillId="3" borderId="19" xfId="0" applyFont="1" applyFill="1" applyBorder="1" applyAlignment="1" applyProtection="1">
      <alignment horizontal="left" vertical="center" wrapText="1"/>
      <protection hidden="1"/>
    </xf>
    <xf numFmtId="0" fontId="11" fillId="3" borderId="20" xfId="0" applyFont="1" applyFill="1" applyBorder="1" applyAlignment="1" applyProtection="1">
      <alignment horizontal="center" vertical="center"/>
      <protection hidden="1"/>
    </xf>
    <xf numFmtId="0" fontId="11" fillId="3" borderId="21" xfId="0" applyFont="1" applyFill="1" applyBorder="1" applyAlignment="1" applyProtection="1">
      <alignment horizontal="center" vertical="center"/>
      <protection hidden="1"/>
    </xf>
    <xf numFmtId="0" fontId="20" fillId="3" borderId="9" xfId="0" applyFont="1" applyFill="1" applyBorder="1" applyAlignment="1" applyProtection="1">
      <alignment horizontal="left" vertical="center" wrapText="1"/>
      <protection hidden="1"/>
    </xf>
    <xf numFmtId="0" fontId="17" fillId="3" borderId="16" xfId="0" applyFont="1" applyFill="1" applyBorder="1" applyAlignment="1" applyProtection="1">
      <alignment horizontal="left" vertical="center" wrapText="1"/>
      <protection hidden="1"/>
    </xf>
    <xf numFmtId="164" fontId="15" fillId="10" borderId="25" xfId="12" applyNumberFormat="1" applyFont="1" applyFill="1" applyBorder="1" applyAlignment="1" applyProtection="1">
      <alignment horizontal="center" vertical="center"/>
      <protection locked="0"/>
    </xf>
    <xf numFmtId="164" fontId="15" fillId="10" borderId="26" xfId="12" applyNumberFormat="1" applyFont="1" applyFill="1" applyBorder="1" applyAlignment="1" applyProtection="1">
      <alignment horizontal="center" vertical="center"/>
      <protection locked="0"/>
    </xf>
    <xf numFmtId="164" fontId="15" fillId="10" borderId="27" xfId="12" applyNumberFormat="1" applyFont="1" applyFill="1" applyBorder="1" applyAlignment="1" applyProtection="1">
      <alignment horizontal="center" vertical="center"/>
      <protection locked="0"/>
    </xf>
    <xf numFmtId="0" fontId="15" fillId="3" borderId="28" xfId="0" applyFont="1" applyFill="1" applyBorder="1" applyAlignment="1" applyProtection="1">
      <alignment horizontal="center" vertical="center" wrapText="1"/>
      <protection hidden="1"/>
    </xf>
    <xf numFmtId="0" fontId="15" fillId="3" borderId="39" xfId="0" applyFont="1" applyFill="1" applyBorder="1" applyAlignment="1" applyProtection="1">
      <alignment horizontal="center" vertical="center" wrapText="1"/>
      <protection hidden="1"/>
    </xf>
    <xf numFmtId="0" fontId="15" fillId="3" borderId="40" xfId="0" applyFont="1" applyFill="1" applyBorder="1" applyAlignment="1" applyProtection="1">
      <alignment horizontal="center" vertical="center" wrapText="1"/>
      <protection hidden="1"/>
    </xf>
    <xf numFmtId="0" fontId="15" fillId="3" borderId="44" xfId="0" applyFont="1" applyFill="1" applyBorder="1" applyAlignment="1" applyProtection="1">
      <alignment vertical="center"/>
      <protection hidden="1"/>
    </xf>
    <xf numFmtId="0" fontId="0" fillId="0" borderId="36" xfId="0" applyBorder="1" applyAlignment="1">
      <alignment vertical="center"/>
    </xf>
    <xf numFmtId="0" fontId="15" fillId="3" borderId="33" xfId="0" applyFont="1" applyFill="1" applyBorder="1" applyAlignment="1" applyProtection="1">
      <alignment vertical="center"/>
      <protection hidden="1"/>
    </xf>
    <xf numFmtId="0" fontId="0" fillId="0" borderId="41" xfId="0" applyBorder="1" applyAlignment="1">
      <alignment vertical="center"/>
    </xf>
    <xf numFmtId="0" fontId="9" fillId="3" borderId="42" xfId="0" applyFont="1" applyFill="1" applyBorder="1" applyAlignment="1" applyProtection="1">
      <alignment horizontal="center" vertical="center" wrapText="1"/>
      <protection hidden="1"/>
    </xf>
    <xf numFmtId="0" fontId="0" fillId="0" borderId="43" xfId="0" applyBorder="1" applyAlignment="1">
      <alignment horizontal="center" vertical="center" wrapText="1"/>
    </xf>
  </cellXfs>
  <cellStyles count="13">
    <cellStyle name="Euro" xfId="1"/>
    <cellStyle name="Migliaia" xfId="2" builtinId="3"/>
    <cellStyle name="Migliaia 2" xfId="8"/>
    <cellStyle name="Migliaia 2 2" xfId="12"/>
    <cellStyle name="Migliaia 3" xfId="5"/>
    <cellStyle name="Normale" xfId="0" builtinId="0"/>
    <cellStyle name="Normale 4" xfId="11"/>
    <cellStyle name="Percentuale" xfId="3" builtinId="5"/>
    <cellStyle name="Percentuale 2" xfId="9"/>
    <cellStyle name="Percentuale 3" xfId="7"/>
    <cellStyle name="Valuta" xfId="4" builtinId="4"/>
    <cellStyle name="Valuta 2" xfId="10"/>
    <cellStyle name="Valuta 3" xfId="6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FFFF99"/>
      <color rgb="FFFFFFCC"/>
      <color rgb="FF99FFCC"/>
      <color rgb="FFDAEEF3"/>
      <color rgb="FFDA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50</xdr:row>
      <xdr:rowOff>142875</xdr:rowOff>
    </xdr:from>
    <xdr:to>
      <xdr:col>2</xdr:col>
      <xdr:colOff>1066800</xdr:colOff>
      <xdr:row>52</xdr:row>
      <xdr:rowOff>152400</xdr:rowOff>
    </xdr:to>
    <xdr:sp macro="" textlink="">
      <xdr:nvSpPr>
        <xdr:cNvPr id="2" name="Rectangle 66"/>
        <xdr:cNvSpPr>
          <a:spLocks noChangeArrowheads="1"/>
        </xdr:cNvSpPr>
      </xdr:nvSpPr>
      <xdr:spPr bwMode="auto">
        <a:xfrm>
          <a:off x="28575" y="12563475"/>
          <a:ext cx="4000500" cy="40957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47625</xdr:colOff>
      <xdr:row>0</xdr:row>
      <xdr:rowOff>9525</xdr:rowOff>
    </xdr:from>
    <xdr:to>
      <xdr:col>0</xdr:col>
      <xdr:colOff>935900</xdr:colOff>
      <xdr:row>1</xdr:row>
      <xdr:rowOff>247650</xdr:rowOff>
    </xdr:to>
    <xdr:pic>
      <xdr:nvPicPr>
        <xdr:cNvPr id="3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9525"/>
          <a:ext cx="8882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55"/>
  <sheetViews>
    <sheetView tabSelected="1" workbookViewId="0">
      <selection activeCell="E7" sqref="E7"/>
    </sheetView>
  </sheetViews>
  <sheetFormatPr defaultRowHeight="16.5"/>
  <cols>
    <col min="1" max="1" width="21.42578125" style="6" customWidth="1"/>
    <col min="2" max="2" width="23.7109375" style="6" customWidth="1"/>
    <col min="3" max="6" width="11.85546875" style="6" customWidth="1"/>
    <col min="7" max="7" width="25.28515625" style="6" customWidth="1"/>
    <col min="8" max="8" width="9.7109375" style="6" customWidth="1"/>
    <col min="9" max="15" width="9.7109375" style="4" customWidth="1"/>
    <col min="16" max="18" width="9.140625" style="4"/>
    <col min="19" max="19" width="16.28515625" style="4" bestFit="1" customWidth="1"/>
    <col min="20" max="20" width="12.7109375" style="4" bestFit="1" customWidth="1"/>
    <col min="21" max="257" width="9.140625" style="4"/>
    <col min="258" max="258" width="49.7109375" style="4" customWidth="1"/>
    <col min="259" max="259" width="27.5703125" style="4" customWidth="1"/>
    <col min="260" max="260" width="24.85546875" style="4" customWidth="1"/>
    <col min="261" max="261" width="25.7109375" style="4" customWidth="1"/>
    <col min="262" max="262" width="19.140625" style="4" customWidth="1"/>
    <col min="263" max="263" width="3" style="4" customWidth="1"/>
    <col min="264" max="264" width="22.42578125" style="4" customWidth="1"/>
    <col min="265" max="265" width="8.140625" style="4" customWidth="1"/>
    <col min="266" max="266" width="0" style="4" hidden="1" customWidth="1"/>
    <col min="267" max="267" width="0.42578125" style="4" customWidth="1"/>
    <col min="268" max="268" width="2.42578125" style="4" customWidth="1"/>
    <col min="269" max="513" width="9.140625" style="4"/>
    <col min="514" max="514" width="49.7109375" style="4" customWidth="1"/>
    <col min="515" max="515" width="27.5703125" style="4" customWidth="1"/>
    <col min="516" max="516" width="24.85546875" style="4" customWidth="1"/>
    <col min="517" max="517" width="25.7109375" style="4" customWidth="1"/>
    <col min="518" max="518" width="19.140625" style="4" customWidth="1"/>
    <col min="519" max="519" width="3" style="4" customWidth="1"/>
    <col min="520" max="520" width="22.42578125" style="4" customWidth="1"/>
    <col min="521" max="521" width="8.140625" style="4" customWidth="1"/>
    <col min="522" max="522" width="0" style="4" hidden="1" customWidth="1"/>
    <col min="523" max="523" width="0.42578125" style="4" customWidth="1"/>
    <col min="524" max="524" width="2.42578125" style="4" customWidth="1"/>
    <col min="525" max="769" width="9.140625" style="4"/>
    <col min="770" max="770" width="49.7109375" style="4" customWidth="1"/>
    <col min="771" max="771" width="27.5703125" style="4" customWidth="1"/>
    <col min="772" max="772" width="24.85546875" style="4" customWidth="1"/>
    <col min="773" max="773" width="25.7109375" style="4" customWidth="1"/>
    <col min="774" max="774" width="19.140625" style="4" customWidth="1"/>
    <col min="775" max="775" width="3" style="4" customWidth="1"/>
    <col min="776" max="776" width="22.42578125" style="4" customWidth="1"/>
    <col min="777" max="777" width="8.140625" style="4" customWidth="1"/>
    <col min="778" max="778" width="0" style="4" hidden="1" customWidth="1"/>
    <col min="779" max="779" width="0.42578125" style="4" customWidth="1"/>
    <col min="780" max="780" width="2.42578125" style="4" customWidth="1"/>
    <col min="781" max="1025" width="9.140625" style="4"/>
    <col min="1026" max="1026" width="49.7109375" style="4" customWidth="1"/>
    <col min="1027" max="1027" width="27.5703125" style="4" customWidth="1"/>
    <col min="1028" max="1028" width="24.85546875" style="4" customWidth="1"/>
    <col min="1029" max="1029" width="25.7109375" style="4" customWidth="1"/>
    <col min="1030" max="1030" width="19.140625" style="4" customWidth="1"/>
    <col min="1031" max="1031" width="3" style="4" customWidth="1"/>
    <col min="1032" max="1032" width="22.42578125" style="4" customWidth="1"/>
    <col min="1033" max="1033" width="8.140625" style="4" customWidth="1"/>
    <col min="1034" max="1034" width="0" style="4" hidden="1" customWidth="1"/>
    <col min="1035" max="1035" width="0.42578125" style="4" customWidth="1"/>
    <col min="1036" max="1036" width="2.42578125" style="4" customWidth="1"/>
    <col min="1037" max="1281" width="9.140625" style="4"/>
    <col min="1282" max="1282" width="49.7109375" style="4" customWidth="1"/>
    <col min="1283" max="1283" width="27.5703125" style="4" customWidth="1"/>
    <col min="1284" max="1284" width="24.85546875" style="4" customWidth="1"/>
    <col min="1285" max="1285" width="25.7109375" style="4" customWidth="1"/>
    <col min="1286" max="1286" width="19.140625" style="4" customWidth="1"/>
    <col min="1287" max="1287" width="3" style="4" customWidth="1"/>
    <col min="1288" max="1288" width="22.42578125" style="4" customWidth="1"/>
    <col min="1289" max="1289" width="8.140625" style="4" customWidth="1"/>
    <col min="1290" max="1290" width="0" style="4" hidden="1" customWidth="1"/>
    <col min="1291" max="1291" width="0.42578125" style="4" customWidth="1"/>
    <col min="1292" max="1292" width="2.42578125" style="4" customWidth="1"/>
    <col min="1293" max="1537" width="9.140625" style="4"/>
    <col min="1538" max="1538" width="49.7109375" style="4" customWidth="1"/>
    <col min="1539" max="1539" width="27.5703125" style="4" customWidth="1"/>
    <col min="1540" max="1540" width="24.85546875" style="4" customWidth="1"/>
    <col min="1541" max="1541" width="25.7109375" style="4" customWidth="1"/>
    <col min="1542" max="1542" width="19.140625" style="4" customWidth="1"/>
    <col min="1543" max="1543" width="3" style="4" customWidth="1"/>
    <col min="1544" max="1544" width="22.42578125" style="4" customWidth="1"/>
    <col min="1545" max="1545" width="8.140625" style="4" customWidth="1"/>
    <col min="1546" max="1546" width="0" style="4" hidden="1" customWidth="1"/>
    <col min="1547" max="1547" width="0.42578125" style="4" customWidth="1"/>
    <col min="1548" max="1548" width="2.42578125" style="4" customWidth="1"/>
    <col min="1549" max="1793" width="9.140625" style="4"/>
    <col min="1794" max="1794" width="49.7109375" style="4" customWidth="1"/>
    <col min="1795" max="1795" width="27.5703125" style="4" customWidth="1"/>
    <col min="1796" max="1796" width="24.85546875" style="4" customWidth="1"/>
    <col min="1797" max="1797" width="25.7109375" style="4" customWidth="1"/>
    <col min="1798" max="1798" width="19.140625" style="4" customWidth="1"/>
    <col min="1799" max="1799" width="3" style="4" customWidth="1"/>
    <col min="1800" max="1800" width="22.42578125" style="4" customWidth="1"/>
    <col min="1801" max="1801" width="8.140625" style="4" customWidth="1"/>
    <col min="1802" max="1802" width="0" style="4" hidden="1" customWidth="1"/>
    <col min="1803" max="1803" width="0.42578125" style="4" customWidth="1"/>
    <col min="1804" max="1804" width="2.42578125" style="4" customWidth="1"/>
    <col min="1805" max="2049" width="9.140625" style="4"/>
    <col min="2050" max="2050" width="49.7109375" style="4" customWidth="1"/>
    <col min="2051" max="2051" width="27.5703125" style="4" customWidth="1"/>
    <col min="2052" max="2052" width="24.85546875" style="4" customWidth="1"/>
    <col min="2053" max="2053" width="25.7109375" style="4" customWidth="1"/>
    <col min="2054" max="2054" width="19.140625" style="4" customWidth="1"/>
    <col min="2055" max="2055" width="3" style="4" customWidth="1"/>
    <col min="2056" max="2056" width="22.42578125" style="4" customWidth="1"/>
    <col min="2057" max="2057" width="8.140625" style="4" customWidth="1"/>
    <col min="2058" max="2058" width="0" style="4" hidden="1" customWidth="1"/>
    <col min="2059" max="2059" width="0.42578125" style="4" customWidth="1"/>
    <col min="2060" max="2060" width="2.42578125" style="4" customWidth="1"/>
    <col min="2061" max="2305" width="9.140625" style="4"/>
    <col min="2306" max="2306" width="49.7109375" style="4" customWidth="1"/>
    <col min="2307" max="2307" width="27.5703125" style="4" customWidth="1"/>
    <col min="2308" max="2308" width="24.85546875" style="4" customWidth="1"/>
    <col min="2309" max="2309" width="25.7109375" style="4" customWidth="1"/>
    <col min="2310" max="2310" width="19.140625" style="4" customWidth="1"/>
    <col min="2311" max="2311" width="3" style="4" customWidth="1"/>
    <col min="2312" max="2312" width="22.42578125" style="4" customWidth="1"/>
    <col min="2313" max="2313" width="8.140625" style="4" customWidth="1"/>
    <col min="2314" max="2314" width="0" style="4" hidden="1" customWidth="1"/>
    <col min="2315" max="2315" width="0.42578125" style="4" customWidth="1"/>
    <col min="2316" max="2316" width="2.42578125" style="4" customWidth="1"/>
    <col min="2317" max="2561" width="9.140625" style="4"/>
    <col min="2562" max="2562" width="49.7109375" style="4" customWidth="1"/>
    <col min="2563" max="2563" width="27.5703125" style="4" customWidth="1"/>
    <col min="2564" max="2564" width="24.85546875" style="4" customWidth="1"/>
    <col min="2565" max="2565" width="25.7109375" style="4" customWidth="1"/>
    <col min="2566" max="2566" width="19.140625" style="4" customWidth="1"/>
    <col min="2567" max="2567" width="3" style="4" customWidth="1"/>
    <col min="2568" max="2568" width="22.42578125" style="4" customWidth="1"/>
    <col min="2569" max="2569" width="8.140625" style="4" customWidth="1"/>
    <col min="2570" max="2570" width="0" style="4" hidden="1" customWidth="1"/>
    <col min="2571" max="2571" width="0.42578125" style="4" customWidth="1"/>
    <col min="2572" max="2572" width="2.42578125" style="4" customWidth="1"/>
    <col min="2573" max="2817" width="9.140625" style="4"/>
    <col min="2818" max="2818" width="49.7109375" style="4" customWidth="1"/>
    <col min="2819" max="2819" width="27.5703125" style="4" customWidth="1"/>
    <col min="2820" max="2820" width="24.85546875" style="4" customWidth="1"/>
    <col min="2821" max="2821" width="25.7109375" style="4" customWidth="1"/>
    <col min="2822" max="2822" width="19.140625" style="4" customWidth="1"/>
    <col min="2823" max="2823" width="3" style="4" customWidth="1"/>
    <col min="2824" max="2824" width="22.42578125" style="4" customWidth="1"/>
    <col min="2825" max="2825" width="8.140625" style="4" customWidth="1"/>
    <col min="2826" max="2826" width="0" style="4" hidden="1" customWidth="1"/>
    <col min="2827" max="2827" width="0.42578125" style="4" customWidth="1"/>
    <col min="2828" max="2828" width="2.42578125" style="4" customWidth="1"/>
    <col min="2829" max="3073" width="9.140625" style="4"/>
    <col min="3074" max="3074" width="49.7109375" style="4" customWidth="1"/>
    <col min="3075" max="3075" width="27.5703125" style="4" customWidth="1"/>
    <col min="3076" max="3076" width="24.85546875" style="4" customWidth="1"/>
    <col min="3077" max="3077" width="25.7109375" style="4" customWidth="1"/>
    <col min="3078" max="3078" width="19.140625" style="4" customWidth="1"/>
    <col min="3079" max="3079" width="3" style="4" customWidth="1"/>
    <col min="3080" max="3080" width="22.42578125" style="4" customWidth="1"/>
    <col min="3081" max="3081" width="8.140625" style="4" customWidth="1"/>
    <col min="3082" max="3082" width="0" style="4" hidden="1" customWidth="1"/>
    <col min="3083" max="3083" width="0.42578125" style="4" customWidth="1"/>
    <col min="3084" max="3084" width="2.42578125" style="4" customWidth="1"/>
    <col min="3085" max="3329" width="9.140625" style="4"/>
    <col min="3330" max="3330" width="49.7109375" style="4" customWidth="1"/>
    <col min="3331" max="3331" width="27.5703125" style="4" customWidth="1"/>
    <col min="3332" max="3332" width="24.85546875" style="4" customWidth="1"/>
    <col min="3333" max="3333" width="25.7109375" style="4" customWidth="1"/>
    <col min="3334" max="3334" width="19.140625" style="4" customWidth="1"/>
    <col min="3335" max="3335" width="3" style="4" customWidth="1"/>
    <col min="3336" max="3336" width="22.42578125" style="4" customWidth="1"/>
    <col min="3337" max="3337" width="8.140625" style="4" customWidth="1"/>
    <col min="3338" max="3338" width="0" style="4" hidden="1" customWidth="1"/>
    <col min="3339" max="3339" width="0.42578125" style="4" customWidth="1"/>
    <col min="3340" max="3340" width="2.42578125" style="4" customWidth="1"/>
    <col min="3341" max="3585" width="9.140625" style="4"/>
    <col min="3586" max="3586" width="49.7109375" style="4" customWidth="1"/>
    <col min="3587" max="3587" width="27.5703125" style="4" customWidth="1"/>
    <col min="3588" max="3588" width="24.85546875" style="4" customWidth="1"/>
    <col min="3589" max="3589" width="25.7109375" style="4" customWidth="1"/>
    <col min="3590" max="3590" width="19.140625" style="4" customWidth="1"/>
    <col min="3591" max="3591" width="3" style="4" customWidth="1"/>
    <col min="3592" max="3592" width="22.42578125" style="4" customWidth="1"/>
    <col min="3593" max="3593" width="8.140625" style="4" customWidth="1"/>
    <col min="3594" max="3594" width="0" style="4" hidden="1" customWidth="1"/>
    <col min="3595" max="3595" width="0.42578125" style="4" customWidth="1"/>
    <col min="3596" max="3596" width="2.42578125" style="4" customWidth="1"/>
    <col min="3597" max="3841" width="9.140625" style="4"/>
    <col min="3842" max="3842" width="49.7109375" style="4" customWidth="1"/>
    <col min="3843" max="3843" width="27.5703125" style="4" customWidth="1"/>
    <col min="3844" max="3844" width="24.85546875" style="4" customWidth="1"/>
    <col min="3845" max="3845" width="25.7109375" style="4" customWidth="1"/>
    <col min="3846" max="3846" width="19.140625" style="4" customWidth="1"/>
    <col min="3847" max="3847" width="3" style="4" customWidth="1"/>
    <col min="3848" max="3848" width="22.42578125" style="4" customWidth="1"/>
    <col min="3849" max="3849" width="8.140625" style="4" customWidth="1"/>
    <col min="3850" max="3850" width="0" style="4" hidden="1" customWidth="1"/>
    <col min="3851" max="3851" width="0.42578125" style="4" customWidth="1"/>
    <col min="3852" max="3852" width="2.42578125" style="4" customWidth="1"/>
    <col min="3853" max="4097" width="9.140625" style="4"/>
    <col min="4098" max="4098" width="49.7109375" style="4" customWidth="1"/>
    <col min="4099" max="4099" width="27.5703125" style="4" customWidth="1"/>
    <col min="4100" max="4100" width="24.85546875" style="4" customWidth="1"/>
    <col min="4101" max="4101" width="25.7109375" style="4" customWidth="1"/>
    <col min="4102" max="4102" width="19.140625" style="4" customWidth="1"/>
    <col min="4103" max="4103" width="3" style="4" customWidth="1"/>
    <col min="4104" max="4104" width="22.42578125" style="4" customWidth="1"/>
    <col min="4105" max="4105" width="8.140625" style="4" customWidth="1"/>
    <col min="4106" max="4106" width="0" style="4" hidden="1" customWidth="1"/>
    <col min="4107" max="4107" width="0.42578125" style="4" customWidth="1"/>
    <col min="4108" max="4108" width="2.42578125" style="4" customWidth="1"/>
    <col min="4109" max="4353" width="9.140625" style="4"/>
    <col min="4354" max="4354" width="49.7109375" style="4" customWidth="1"/>
    <col min="4355" max="4355" width="27.5703125" style="4" customWidth="1"/>
    <col min="4356" max="4356" width="24.85546875" style="4" customWidth="1"/>
    <col min="4357" max="4357" width="25.7109375" style="4" customWidth="1"/>
    <col min="4358" max="4358" width="19.140625" style="4" customWidth="1"/>
    <col min="4359" max="4359" width="3" style="4" customWidth="1"/>
    <col min="4360" max="4360" width="22.42578125" style="4" customWidth="1"/>
    <col min="4361" max="4361" width="8.140625" style="4" customWidth="1"/>
    <col min="4362" max="4362" width="0" style="4" hidden="1" customWidth="1"/>
    <col min="4363" max="4363" width="0.42578125" style="4" customWidth="1"/>
    <col min="4364" max="4364" width="2.42578125" style="4" customWidth="1"/>
    <col min="4365" max="4609" width="9.140625" style="4"/>
    <col min="4610" max="4610" width="49.7109375" style="4" customWidth="1"/>
    <col min="4611" max="4611" width="27.5703125" style="4" customWidth="1"/>
    <col min="4612" max="4612" width="24.85546875" style="4" customWidth="1"/>
    <col min="4613" max="4613" width="25.7109375" style="4" customWidth="1"/>
    <col min="4614" max="4614" width="19.140625" style="4" customWidth="1"/>
    <col min="4615" max="4615" width="3" style="4" customWidth="1"/>
    <col min="4616" max="4616" width="22.42578125" style="4" customWidth="1"/>
    <col min="4617" max="4617" width="8.140625" style="4" customWidth="1"/>
    <col min="4618" max="4618" width="0" style="4" hidden="1" customWidth="1"/>
    <col min="4619" max="4619" width="0.42578125" style="4" customWidth="1"/>
    <col min="4620" max="4620" width="2.42578125" style="4" customWidth="1"/>
    <col min="4621" max="4865" width="9.140625" style="4"/>
    <col min="4866" max="4866" width="49.7109375" style="4" customWidth="1"/>
    <col min="4867" max="4867" width="27.5703125" style="4" customWidth="1"/>
    <col min="4868" max="4868" width="24.85546875" style="4" customWidth="1"/>
    <col min="4869" max="4869" width="25.7109375" style="4" customWidth="1"/>
    <col min="4870" max="4870" width="19.140625" style="4" customWidth="1"/>
    <col min="4871" max="4871" width="3" style="4" customWidth="1"/>
    <col min="4872" max="4872" width="22.42578125" style="4" customWidth="1"/>
    <col min="4873" max="4873" width="8.140625" style="4" customWidth="1"/>
    <col min="4874" max="4874" width="0" style="4" hidden="1" customWidth="1"/>
    <col min="4875" max="4875" width="0.42578125" style="4" customWidth="1"/>
    <col min="4876" max="4876" width="2.42578125" style="4" customWidth="1"/>
    <col min="4877" max="5121" width="9.140625" style="4"/>
    <col min="5122" max="5122" width="49.7109375" style="4" customWidth="1"/>
    <col min="5123" max="5123" width="27.5703125" style="4" customWidth="1"/>
    <col min="5124" max="5124" width="24.85546875" style="4" customWidth="1"/>
    <col min="5125" max="5125" width="25.7109375" style="4" customWidth="1"/>
    <col min="5126" max="5126" width="19.140625" style="4" customWidth="1"/>
    <col min="5127" max="5127" width="3" style="4" customWidth="1"/>
    <col min="5128" max="5128" width="22.42578125" style="4" customWidth="1"/>
    <col min="5129" max="5129" width="8.140625" style="4" customWidth="1"/>
    <col min="5130" max="5130" width="0" style="4" hidden="1" customWidth="1"/>
    <col min="5131" max="5131" width="0.42578125" style="4" customWidth="1"/>
    <col min="5132" max="5132" width="2.42578125" style="4" customWidth="1"/>
    <col min="5133" max="5377" width="9.140625" style="4"/>
    <col min="5378" max="5378" width="49.7109375" style="4" customWidth="1"/>
    <col min="5379" max="5379" width="27.5703125" style="4" customWidth="1"/>
    <col min="5380" max="5380" width="24.85546875" style="4" customWidth="1"/>
    <col min="5381" max="5381" width="25.7109375" style="4" customWidth="1"/>
    <col min="5382" max="5382" width="19.140625" style="4" customWidth="1"/>
    <col min="5383" max="5383" width="3" style="4" customWidth="1"/>
    <col min="5384" max="5384" width="22.42578125" style="4" customWidth="1"/>
    <col min="5385" max="5385" width="8.140625" style="4" customWidth="1"/>
    <col min="5386" max="5386" width="0" style="4" hidden="1" customWidth="1"/>
    <col min="5387" max="5387" width="0.42578125" style="4" customWidth="1"/>
    <col min="5388" max="5388" width="2.42578125" style="4" customWidth="1"/>
    <col min="5389" max="5633" width="9.140625" style="4"/>
    <col min="5634" max="5634" width="49.7109375" style="4" customWidth="1"/>
    <col min="5635" max="5635" width="27.5703125" style="4" customWidth="1"/>
    <col min="5636" max="5636" width="24.85546875" style="4" customWidth="1"/>
    <col min="5637" max="5637" width="25.7109375" style="4" customWidth="1"/>
    <col min="5638" max="5638" width="19.140625" style="4" customWidth="1"/>
    <col min="5639" max="5639" width="3" style="4" customWidth="1"/>
    <col min="5640" max="5640" width="22.42578125" style="4" customWidth="1"/>
    <col min="5641" max="5641" width="8.140625" style="4" customWidth="1"/>
    <col min="5642" max="5642" width="0" style="4" hidden="1" customWidth="1"/>
    <col min="5643" max="5643" width="0.42578125" style="4" customWidth="1"/>
    <col min="5644" max="5644" width="2.42578125" style="4" customWidth="1"/>
    <col min="5645" max="5889" width="9.140625" style="4"/>
    <col min="5890" max="5890" width="49.7109375" style="4" customWidth="1"/>
    <col min="5891" max="5891" width="27.5703125" style="4" customWidth="1"/>
    <col min="5892" max="5892" width="24.85546875" style="4" customWidth="1"/>
    <col min="5893" max="5893" width="25.7109375" style="4" customWidth="1"/>
    <col min="5894" max="5894" width="19.140625" style="4" customWidth="1"/>
    <col min="5895" max="5895" width="3" style="4" customWidth="1"/>
    <col min="5896" max="5896" width="22.42578125" style="4" customWidth="1"/>
    <col min="5897" max="5897" width="8.140625" style="4" customWidth="1"/>
    <col min="5898" max="5898" width="0" style="4" hidden="1" customWidth="1"/>
    <col min="5899" max="5899" width="0.42578125" style="4" customWidth="1"/>
    <col min="5900" max="5900" width="2.42578125" style="4" customWidth="1"/>
    <col min="5901" max="6145" width="9.140625" style="4"/>
    <col min="6146" max="6146" width="49.7109375" style="4" customWidth="1"/>
    <col min="6147" max="6147" width="27.5703125" style="4" customWidth="1"/>
    <col min="6148" max="6148" width="24.85546875" style="4" customWidth="1"/>
    <col min="6149" max="6149" width="25.7109375" style="4" customWidth="1"/>
    <col min="6150" max="6150" width="19.140625" style="4" customWidth="1"/>
    <col min="6151" max="6151" width="3" style="4" customWidth="1"/>
    <col min="6152" max="6152" width="22.42578125" style="4" customWidth="1"/>
    <col min="6153" max="6153" width="8.140625" style="4" customWidth="1"/>
    <col min="6154" max="6154" width="0" style="4" hidden="1" customWidth="1"/>
    <col min="6155" max="6155" width="0.42578125" style="4" customWidth="1"/>
    <col min="6156" max="6156" width="2.42578125" style="4" customWidth="1"/>
    <col min="6157" max="6401" width="9.140625" style="4"/>
    <col min="6402" max="6402" width="49.7109375" style="4" customWidth="1"/>
    <col min="6403" max="6403" width="27.5703125" style="4" customWidth="1"/>
    <col min="6404" max="6404" width="24.85546875" style="4" customWidth="1"/>
    <col min="6405" max="6405" width="25.7109375" style="4" customWidth="1"/>
    <col min="6406" max="6406" width="19.140625" style="4" customWidth="1"/>
    <col min="6407" max="6407" width="3" style="4" customWidth="1"/>
    <col min="6408" max="6408" width="22.42578125" style="4" customWidth="1"/>
    <col min="6409" max="6409" width="8.140625" style="4" customWidth="1"/>
    <col min="6410" max="6410" width="0" style="4" hidden="1" customWidth="1"/>
    <col min="6411" max="6411" width="0.42578125" style="4" customWidth="1"/>
    <col min="6412" max="6412" width="2.42578125" style="4" customWidth="1"/>
    <col min="6413" max="6657" width="9.140625" style="4"/>
    <col min="6658" max="6658" width="49.7109375" style="4" customWidth="1"/>
    <col min="6659" max="6659" width="27.5703125" style="4" customWidth="1"/>
    <col min="6660" max="6660" width="24.85546875" style="4" customWidth="1"/>
    <col min="6661" max="6661" width="25.7109375" style="4" customWidth="1"/>
    <col min="6662" max="6662" width="19.140625" style="4" customWidth="1"/>
    <col min="6663" max="6663" width="3" style="4" customWidth="1"/>
    <col min="6664" max="6664" width="22.42578125" style="4" customWidth="1"/>
    <col min="6665" max="6665" width="8.140625" style="4" customWidth="1"/>
    <col min="6666" max="6666" width="0" style="4" hidden="1" customWidth="1"/>
    <col min="6667" max="6667" width="0.42578125" style="4" customWidth="1"/>
    <col min="6668" max="6668" width="2.42578125" style="4" customWidth="1"/>
    <col min="6669" max="6913" width="9.140625" style="4"/>
    <col min="6914" max="6914" width="49.7109375" style="4" customWidth="1"/>
    <col min="6915" max="6915" width="27.5703125" style="4" customWidth="1"/>
    <col min="6916" max="6916" width="24.85546875" style="4" customWidth="1"/>
    <col min="6917" max="6917" width="25.7109375" style="4" customWidth="1"/>
    <col min="6918" max="6918" width="19.140625" style="4" customWidth="1"/>
    <col min="6919" max="6919" width="3" style="4" customWidth="1"/>
    <col min="6920" max="6920" width="22.42578125" style="4" customWidth="1"/>
    <col min="6921" max="6921" width="8.140625" style="4" customWidth="1"/>
    <col min="6922" max="6922" width="0" style="4" hidden="1" customWidth="1"/>
    <col min="6923" max="6923" width="0.42578125" style="4" customWidth="1"/>
    <col min="6924" max="6924" width="2.42578125" style="4" customWidth="1"/>
    <col min="6925" max="7169" width="9.140625" style="4"/>
    <col min="7170" max="7170" width="49.7109375" style="4" customWidth="1"/>
    <col min="7171" max="7171" width="27.5703125" style="4" customWidth="1"/>
    <col min="7172" max="7172" width="24.85546875" style="4" customWidth="1"/>
    <col min="7173" max="7173" width="25.7109375" style="4" customWidth="1"/>
    <col min="7174" max="7174" width="19.140625" style="4" customWidth="1"/>
    <col min="7175" max="7175" width="3" style="4" customWidth="1"/>
    <col min="7176" max="7176" width="22.42578125" style="4" customWidth="1"/>
    <col min="7177" max="7177" width="8.140625" style="4" customWidth="1"/>
    <col min="7178" max="7178" width="0" style="4" hidden="1" customWidth="1"/>
    <col min="7179" max="7179" width="0.42578125" style="4" customWidth="1"/>
    <col min="7180" max="7180" width="2.42578125" style="4" customWidth="1"/>
    <col min="7181" max="7425" width="9.140625" style="4"/>
    <col min="7426" max="7426" width="49.7109375" style="4" customWidth="1"/>
    <col min="7427" max="7427" width="27.5703125" style="4" customWidth="1"/>
    <col min="7428" max="7428" width="24.85546875" style="4" customWidth="1"/>
    <col min="7429" max="7429" width="25.7109375" style="4" customWidth="1"/>
    <col min="7430" max="7430" width="19.140625" style="4" customWidth="1"/>
    <col min="7431" max="7431" width="3" style="4" customWidth="1"/>
    <col min="7432" max="7432" width="22.42578125" style="4" customWidth="1"/>
    <col min="7433" max="7433" width="8.140625" style="4" customWidth="1"/>
    <col min="7434" max="7434" width="0" style="4" hidden="1" customWidth="1"/>
    <col min="7435" max="7435" width="0.42578125" style="4" customWidth="1"/>
    <col min="7436" max="7436" width="2.42578125" style="4" customWidth="1"/>
    <col min="7437" max="7681" width="9.140625" style="4"/>
    <col min="7682" max="7682" width="49.7109375" style="4" customWidth="1"/>
    <col min="7683" max="7683" width="27.5703125" style="4" customWidth="1"/>
    <col min="7684" max="7684" width="24.85546875" style="4" customWidth="1"/>
    <col min="7685" max="7685" width="25.7109375" style="4" customWidth="1"/>
    <col min="7686" max="7686" width="19.140625" style="4" customWidth="1"/>
    <col min="7687" max="7687" width="3" style="4" customWidth="1"/>
    <col min="7688" max="7688" width="22.42578125" style="4" customWidth="1"/>
    <col min="7689" max="7689" width="8.140625" style="4" customWidth="1"/>
    <col min="7690" max="7690" width="0" style="4" hidden="1" customWidth="1"/>
    <col min="7691" max="7691" width="0.42578125" style="4" customWidth="1"/>
    <col min="7692" max="7692" width="2.42578125" style="4" customWidth="1"/>
    <col min="7693" max="7937" width="9.140625" style="4"/>
    <col min="7938" max="7938" width="49.7109375" style="4" customWidth="1"/>
    <col min="7939" max="7939" width="27.5703125" style="4" customWidth="1"/>
    <col min="7940" max="7940" width="24.85546875" style="4" customWidth="1"/>
    <col min="7941" max="7941" width="25.7109375" style="4" customWidth="1"/>
    <col min="7942" max="7942" width="19.140625" style="4" customWidth="1"/>
    <col min="7943" max="7943" width="3" style="4" customWidth="1"/>
    <col min="7944" max="7944" width="22.42578125" style="4" customWidth="1"/>
    <col min="7945" max="7945" width="8.140625" style="4" customWidth="1"/>
    <col min="7946" max="7946" width="0" style="4" hidden="1" customWidth="1"/>
    <col min="7947" max="7947" width="0.42578125" style="4" customWidth="1"/>
    <col min="7948" max="7948" width="2.42578125" style="4" customWidth="1"/>
    <col min="7949" max="8193" width="9.140625" style="4"/>
    <col min="8194" max="8194" width="49.7109375" style="4" customWidth="1"/>
    <col min="8195" max="8195" width="27.5703125" style="4" customWidth="1"/>
    <col min="8196" max="8196" width="24.85546875" style="4" customWidth="1"/>
    <col min="8197" max="8197" width="25.7109375" style="4" customWidth="1"/>
    <col min="8198" max="8198" width="19.140625" style="4" customWidth="1"/>
    <col min="8199" max="8199" width="3" style="4" customWidth="1"/>
    <col min="8200" max="8200" width="22.42578125" style="4" customWidth="1"/>
    <col min="8201" max="8201" width="8.140625" style="4" customWidth="1"/>
    <col min="8202" max="8202" width="0" style="4" hidden="1" customWidth="1"/>
    <col min="8203" max="8203" width="0.42578125" style="4" customWidth="1"/>
    <col min="8204" max="8204" width="2.42578125" style="4" customWidth="1"/>
    <col min="8205" max="8449" width="9.140625" style="4"/>
    <col min="8450" max="8450" width="49.7109375" style="4" customWidth="1"/>
    <col min="8451" max="8451" width="27.5703125" style="4" customWidth="1"/>
    <col min="8452" max="8452" width="24.85546875" style="4" customWidth="1"/>
    <col min="8453" max="8453" width="25.7109375" style="4" customWidth="1"/>
    <col min="8454" max="8454" width="19.140625" style="4" customWidth="1"/>
    <col min="8455" max="8455" width="3" style="4" customWidth="1"/>
    <col min="8456" max="8456" width="22.42578125" style="4" customWidth="1"/>
    <col min="8457" max="8457" width="8.140625" style="4" customWidth="1"/>
    <col min="8458" max="8458" width="0" style="4" hidden="1" customWidth="1"/>
    <col min="8459" max="8459" width="0.42578125" style="4" customWidth="1"/>
    <col min="8460" max="8460" width="2.42578125" style="4" customWidth="1"/>
    <col min="8461" max="8705" width="9.140625" style="4"/>
    <col min="8706" max="8706" width="49.7109375" style="4" customWidth="1"/>
    <col min="8707" max="8707" width="27.5703125" style="4" customWidth="1"/>
    <col min="8708" max="8708" width="24.85546875" style="4" customWidth="1"/>
    <col min="8709" max="8709" width="25.7109375" style="4" customWidth="1"/>
    <col min="8710" max="8710" width="19.140625" style="4" customWidth="1"/>
    <col min="8711" max="8711" width="3" style="4" customWidth="1"/>
    <col min="8712" max="8712" width="22.42578125" style="4" customWidth="1"/>
    <col min="8713" max="8713" width="8.140625" style="4" customWidth="1"/>
    <col min="8714" max="8714" width="0" style="4" hidden="1" customWidth="1"/>
    <col min="8715" max="8715" width="0.42578125" style="4" customWidth="1"/>
    <col min="8716" max="8716" width="2.42578125" style="4" customWidth="1"/>
    <col min="8717" max="8961" width="9.140625" style="4"/>
    <col min="8962" max="8962" width="49.7109375" style="4" customWidth="1"/>
    <col min="8963" max="8963" width="27.5703125" style="4" customWidth="1"/>
    <col min="8964" max="8964" width="24.85546875" style="4" customWidth="1"/>
    <col min="8965" max="8965" width="25.7109375" style="4" customWidth="1"/>
    <col min="8966" max="8966" width="19.140625" style="4" customWidth="1"/>
    <col min="8967" max="8967" width="3" style="4" customWidth="1"/>
    <col min="8968" max="8968" width="22.42578125" style="4" customWidth="1"/>
    <col min="8969" max="8969" width="8.140625" style="4" customWidth="1"/>
    <col min="8970" max="8970" width="0" style="4" hidden="1" customWidth="1"/>
    <col min="8971" max="8971" width="0.42578125" style="4" customWidth="1"/>
    <col min="8972" max="8972" width="2.42578125" style="4" customWidth="1"/>
    <col min="8973" max="9217" width="9.140625" style="4"/>
    <col min="9218" max="9218" width="49.7109375" style="4" customWidth="1"/>
    <col min="9219" max="9219" width="27.5703125" style="4" customWidth="1"/>
    <col min="9220" max="9220" width="24.85546875" style="4" customWidth="1"/>
    <col min="9221" max="9221" width="25.7109375" style="4" customWidth="1"/>
    <col min="9222" max="9222" width="19.140625" style="4" customWidth="1"/>
    <col min="9223" max="9223" width="3" style="4" customWidth="1"/>
    <col min="9224" max="9224" width="22.42578125" style="4" customWidth="1"/>
    <col min="9225" max="9225" width="8.140625" style="4" customWidth="1"/>
    <col min="9226" max="9226" width="0" style="4" hidden="1" customWidth="1"/>
    <col min="9227" max="9227" width="0.42578125" style="4" customWidth="1"/>
    <col min="9228" max="9228" width="2.42578125" style="4" customWidth="1"/>
    <col min="9229" max="9473" width="9.140625" style="4"/>
    <col min="9474" max="9474" width="49.7109375" style="4" customWidth="1"/>
    <col min="9475" max="9475" width="27.5703125" style="4" customWidth="1"/>
    <col min="9476" max="9476" width="24.85546875" style="4" customWidth="1"/>
    <col min="9477" max="9477" width="25.7109375" style="4" customWidth="1"/>
    <col min="9478" max="9478" width="19.140625" style="4" customWidth="1"/>
    <col min="9479" max="9479" width="3" style="4" customWidth="1"/>
    <col min="9480" max="9480" width="22.42578125" style="4" customWidth="1"/>
    <col min="9481" max="9481" width="8.140625" style="4" customWidth="1"/>
    <col min="9482" max="9482" width="0" style="4" hidden="1" customWidth="1"/>
    <col min="9483" max="9483" width="0.42578125" style="4" customWidth="1"/>
    <col min="9484" max="9484" width="2.42578125" style="4" customWidth="1"/>
    <col min="9485" max="9729" width="9.140625" style="4"/>
    <col min="9730" max="9730" width="49.7109375" style="4" customWidth="1"/>
    <col min="9731" max="9731" width="27.5703125" style="4" customWidth="1"/>
    <col min="9732" max="9732" width="24.85546875" style="4" customWidth="1"/>
    <col min="9733" max="9733" width="25.7109375" style="4" customWidth="1"/>
    <col min="9734" max="9734" width="19.140625" style="4" customWidth="1"/>
    <col min="9735" max="9735" width="3" style="4" customWidth="1"/>
    <col min="9736" max="9736" width="22.42578125" style="4" customWidth="1"/>
    <col min="9737" max="9737" width="8.140625" style="4" customWidth="1"/>
    <col min="9738" max="9738" width="0" style="4" hidden="1" customWidth="1"/>
    <col min="9739" max="9739" width="0.42578125" style="4" customWidth="1"/>
    <col min="9740" max="9740" width="2.42578125" style="4" customWidth="1"/>
    <col min="9741" max="9985" width="9.140625" style="4"/>
    <col min="9986" max="9986" width="49.7109375" style="4" customWidth="1"/>
    <col min="9987" max="9987" width="27.5703125" style="4" customWidth="1"/>
    <col min="9988" max="9988" width="24.85546875" style="4" customWidth="1"/>
    <col min="9989" max="9989" width="25.7109375" style="4" customWidth="1"/>
    <col min="9990" max="9990" width="19.140625" style="4" customWidth="1"/>
    <col min="9991" max="9991" width="3" style="4" customWidth="1"/>
    <col min="9992" max="9992" width="22.42578125" style="4" customWidth="1"/>
    <col min="9993" max="9993" width="8.140625" style="4" customWidth="1"/>
    <col min="9994" max="9994" width="0" style="4" hidden="1" customWidth="1"/>
    <col min="9995" max="9995" width="0.42578125" style="4" customWidth="1"/>
    <col min="9996" max="9996" width="2.42578125" style="4" customWidth="1"/>
    <col min="9997" max="10241" width="9.140625" style="4"/>
    <col min="10242" max="10242" width="49.7109375" style="4" customWidth="1"/>
    <col min="10243" max="10243" width="27.5703125" style="4" customWidth="1"/>
    <col min="10244" max="10244" width="24.85546875" style="4" customWidth="1"/>
    <col min="10245" max="10245" width="25.7109375" style="4" customWidth="1"/>
    <col min="10246" max="10246" width="19.140625" style="4" customWidth="1"/>
    <col min="10247" max="10247" width="3" style="4" customWidth="1"/>
    <col min="10248" max="10248" width="22.42578125" style="4" customWidth="1"/>
    <col min="10249" max="10249" width="8.140625" style="4" customWidth="1"/>
    <col min="10250" max="10250" width="0" style="4" hidden="1" customWidth="1"/>
    <col min="10251" max="10251" width="0.42578125" style="4" customWidth="1"/>
    <col min="10252" max="10252" width="2.42578125" style="4" customWidth="1"/>
    <col min="10253" max="10497" width="9.140625" style="4"/>
    <col min="10498" max="10498" width="49.7109375" style="4" customWidth="1"/>
    <col min="10499" max="10499" width="27.5703125" style="4" customWidth="1"/>
    <col min="10500" max="10500" width="24.85546875" style="4" customWidth="1"/>
    <col min="10501" max="10501" width="25.7109375" style="4" customWidth="1"/>
    <col min="10502" max="10502" width="19.140625" style="4" customWidth="1"/>
    <col min="10503" max="10503" width="3" style="4" customWidth="1"/>
    <col min="10504" max="10504" width="22.42578125" style="4" customWidth="1"/>
    <col min="10505" max="10505" width="8.140625" style="4" customWidth="1"/>
    <col min="10506" max="10506" width="0" style="4" hidden="1" customWidth="1"/>
    <col min="10507" max="10507" width="0.42578125" style="4" customWidth="1"/>
    <col min="10508" max="10508" width="2.42578125" style="4" customWidth="1"/>
    <col min="10509" max="10753" width="9.140625" style="4"/>
    <col min="10754" max="10754" width="49.7109375" style="4" customWidth="1"/>
    <col min="10755" max="10755" width="27.5703125" style="4" customWidth="1"/>
    <col min="10756" max="10756" width="24.85546875" style="4" customWidth="1"/>
    <col min="10757" max="10757" width="25.7109375" style="4" customWidth="1"/>
    <col min="10758" max="10758" width="19.140625" style="4" customWidth="1"/>
    <col min="10759" max="10759" width="3" style="4" customWidth="1"/>
    <col min="10760" max="10760" width="22.42578125" style="4" customWidth="1"/>
    <col min="10761" max="10761" width="8.140625" style="4" customWidth="1"/>
    <col min="10762" max="10762" width="0" style="4" hidden="1" customWidth="1"/>
    <col min="10763" max="10763" width="0.42578125" style="4" customWidth="1"/>
    <col min="10764" max="10764" width="2.42578125" style="4" customWidth="1"/>
    <col min="10765" max="11009" width="9.140625" style="4"/>
    <col min="11010" max="11010" width="49.7109375" style="4" customWidth="1"/>
    <col min="11011" max="11011" width="27.5703125" style="4" customWidth="1"/>
    <col min="11012" max="11012" width="24.85546875" style="4" customWidth="1"/>
    <col min="11013" max="11013" width="25.7109375" style="4" customWidth="1"/>
    <col min="11014" max="11014" width="19.140625" style="4" customWidth="1"/>
    <col min="11015" max="11015" width="3" style="4" customWidth="1"/>
    <col min="11016" max="11016" width="22.42578125" style="4" customWidth="1"/>
    <col min="11017" max="11017" width="8.140625" style="4" customWidth="1"/>
    <col min="11018" max="11018" width="0" style="4" hidden="1" customWidth="1"/>
    <col min="11019" max="11019" width="0.42578125" style="4" customWidth="1"/>
    <col min="11020" max="11020" width="2.42578125" style="4" customWidth="1"/>
    <col min="11021" max="11265" width="9.140625" style="4"/>
    <col min="11266" max="11266" width="49.7109375" style="4" customWidth="1"/>
    <col min="11267" max="11267" width="27.5703125" style="4" customWidth="1"/>
    <col min="11268" max="11268" width="24.85546875" style="4" customWidth="1"/>
    <col min="11269" max="11269" width="25.7109375" style="4" customWidth="1"/>
    <col min="11270" max="11270" width="19.140625" style="4" customWidth="1"/>
    <col min="11271" max="11271" width="3" style="4" customWidth="1"/>
    <col min="11272" max="11272" width="22.42578125" style="4" customWidth="1"/>
    <col min="11273" max="11273" width="8.140625" style="4" customWidth="1"/>
    <col min="11274" max="11274" width="0" style="4" hidden="1" customWidth="1"/>
    <col min="11275" max="11275" width="0.42578125" style="4" customWidth="1"/>
    <col min="11276" max="11276" width="2.42578125" style="4" customWidth="1"/>
    <col min="11277" max="11521" width="9.140625" style="4"/>
    <col min="11522" max="11522" width="49.7109375" style="4" customWidth="1"/>
    <col min="11523" max="11523" width="27.5703125" style="4" customWidth="1"/>
    <col min="11524" max="11524" width="24.85546875" style="4" customWidth="1"/>
    <col min="11525" max="11525" width="25.7109375" style="4" customWidth="1"/>
    <col min="11526" max="11526" width="19.140625" style="4" customWidth="1"/>
    <col min="11527" max="11527" width="3" style="4" customWidth="1"/>
    <col min="11528" max="11528" width="22.42578125" style="4" customWidth="1"/>
    <col min="11529" max="11529" width="8.140625" style="4" customWidth="1"/>
    <col min="11530" max="11530" width="0" style="4" hidden="1" customWidth="1"/>
    <col min="11531" max="11531" width="0.42578125" style="4" customWidth="1"/>
    <col min="11532" max="11532" width="2.42578125" style="4" customWidth="1"/>
    <col min="11533" max="11777" width="9.140625" style="4"/>
    <col min="11778" max="11778" width="49.7109375" style="4" customWidth="1"/>
    <col min="11779" max="11779" width="27.5703125" style="4" customWidth="1"/>
    <col min="11780" max="11780" width="24.85546875" style="4" customWidth="1"/>
    <col min="11781" max="11781" width="25.7109375" style="4" customWidth="1"/>
    <col min="11782" max="11782" width="19.140625" style="4" customWidth="1"/>
    <col min="11783" max="11783" width="3" style="4" customWidth="1"/>
    <col min="11784" max="11784" width="22.42578125" style="4" customWidth="1"/>
    <col min="11785" max="11785" width="8.140625" style="4" customWidth="1"/>
    <col min="11786" max="11786" width="0" style="4" hidden="1" customWidth="1"/>
    <col min="11787" max="11787" width="0.42578125" style="4" customWidth="1"/>
    <col min="11788" max="11788" width="2.42578125" style="4" customWidth="1"/>
    <col min="11789" max="12033" width="9.140625" style="4"/>
    <col min="12034" max="12034" width="49.7109375" style="4" customWidth="1"/>
    <col min="12035" max="12035" width="27.5703125" style="4" customWidth="1"/>
    <col min="12036" max="12036" width="24.85546875" style="4" customWidth="1"/>
    <col min="12037" max="12037" width="25.7109375" style="4" customWidth="1"/>
    <col min="12038" max="12038" width="19.140625" style="4" customWidth="1"/>
    <col min="12039" max="12039" width="3" style="4" customWidth="1"/>
    <col min="12040" max="12040" width="22.42578125" style="4" customWidth="1"/>
    <col min="12041" max="12041" width="8.140625" style="4" customWidth="1"/>
    <col min="12042" max="12042" width="0" style="4" hidden="1" customWidth="1"/>
    <col min="12043" max="12043" width="0.42578125" style="4" customWidth="1"/>
    <col min="12044" max="12044" width="2.42578125" style="4" customWidth="1"/>
    <col min="12045" max="12289" width="9.140625" style="4"/>
    <col min="12290" max="12290" width="49.7109375" style="4" customWidth="1"/>
    <col min="12291" max="12291" width="27.5703125" style="4" customWidth="1"/>
    <col min="12292" max="12292" width="24.85546875" style="4" customWidth="1"/>
    <col min="12293" max="12293" width="25.7109375" style="4" customWidth="1"/>
    <col min="12294" max="12294" width="19.140625" style="4" customWidth="1"/>
    <col min="12295" max="12295" width="3" style="4" customWidth="1"/>
    <col min="12296" max="12296" width="22.42578125" style="4" customWidth="1"/>
    <col min="12297" max="12297" width="8.140625" style="4" customWidth="1"/>
    <col min="12298" max="12298" width="0" style="4" hidden="1" customWidth="1"/>
    <col min="12299" max="12299" width="0.42578125" style="4" customWidth="1"/>
    <col min="12300" max="12300" width="2.42578125" style="4" customWidth="1"/>
    <col min="12301" max="12545" width="9.140625" style="4"/>
    <col min="12546" max="12546" width="49.7109375" style="4" customWidth="1"/>
    <col min="12547" max="12547" width="27.5703125" style="4" customWidth="1"/>
    <col min="12548" max="12548" width="24.85546875" style="4" customWidth="1"/>
    <col min="12549" max="12549" width="25.7109375" style="4" customWidth="1"/>
    <col min="12550" max="12550" width="19.140625" style="4" customWidth="1"/>
    <col min="12551" max="12551" width="3" style="4" customWidth="1"/>
    <col min="12552" max="12552" width="22.42578125" style="4" customWidth="1"/>
    <col min="12553" max="12553" width="8.140625" style="4" customWidth="1"/>
    <col min="12554" max="12554" width="0" style="4" hidden="1" customWidth="1"/>
    <col min="12555" max="12555" width="0.42578125" style="4" customWidth="1"/>
    <col min="12556" max="12556" width="2.42578125" style="4" customWidth="1"/>
    <col min="12557" max="12801" width="9.140625" style="4"/>
    <col min="12802" max="12802" width="49.7109375" style="4" customWidth="1"/>
    <col min="12803" max="12803" width="27.5703125" style="4" customWidth="1"/>
    <col min="12804" max="12804" width="24.85546875" style="4" customWidth="1"/>
    <col min="12805" max="12805" width="25.7109375" style="4" customWidth="1"/>
    <col min="12806" max="12806" width="19.140625" style="4" customWidth="1"/>
    <col min="12807" max="12807" width="3" style="4" customWidth="1"/>
    <col min="12808" max="12808" width="22.42578125" style="4" customWidth="1"/>
    <col min="12809" max="12809" width="8.140625" style="4" customWidth="1"/>
    <col min="12810" max="12810" width="0" style="4" hidden="1" customWidth="1"/>
    <col min="12811" max="12811" width="0.42578125" style="4" customWidth="1"/>
    <col min="12812" max="12812" width="2.42578125" style="4" customWidth="1"/>
    <col min="12813" max="13057" width="9.140625" style="4"/>
    <col min="13058" max="13058" width="49.7109375" style="4" customWidth="1"/>
    <col min="13059" max="13059" width="27.5703125" style="4" customWidth="1"/>
    <col min="13060" max="13060" width="24.85546875" style="4" customWidth="1"/>
    <col min="13061" max="13061" width="25.7109375" style="4" customWidth="1"/>
    <col min="13062" max="13062" width="19.140625" style="4" customWidth="1"/>
    <col min="13063" max="13063" width="3" style="4" customWidth="1"/>
    <col min="13064" max="13064" width="22.42578125" style="4" customWidth="1"/>
    <col min="13065" max="13065" width="8.140625" style="4" customWidth="1"/>
    <col min="13066" max="13066" width="0" style="4" hidden="1" customWidth="1"/>
    <col min="13067" max="13067" width="0.42578125" style="4" customWidth="1"/>
    <col min="13068" max="13068" width="2.42578125" style="4" customWidth="1"/>
    <col min="13069" max="13313" width="9.140625" style="4"/>
    <col min="13314" max="13314" width="49.7109375" style="4" customWidth="1"/>
    <col min="13315" max="13315" width="27.5703125" style="4" customWidth="1"/>
    <col min="13316" max="13316" width="24.85546875" style="4" customWidth="1"/>
    <col min="13317" max="13317" width="25.7109375" style="4" customWidth="1"/>
    <col min="13318" max="13318" width="19.140625" style="4" customWidth="1"/>
    <col min="13319" max="13319" width="3" style="4" customWidth="1"/>
    <col min="13320" max="13320" width="22.42578125" style="4" customWidth="1"/>
    <col min="13321" max="13321" width="8.140625" style="4" customWidth="1"/>
    <col min="13322" max="13322" width="0" style="4" hidden="1" customWidth="1"/>
    <col min="13323" max="13323" width="0.42578125" style="4" customWidth="1"/>
    <col min="13324" max="13324" width="2.42578125" style="4" customWidth="1"/>
    <col min="13325" max="13569" width="9.140625" style="4"/>
    <col min="13570" max="13570" width="49.7109375" style="4" customWidth="1"/>
    <col min="13571" max="13571" width="27.5703125" style="4" customWidth="1"/>
    <col min="13572" max="13572" width="24.85546875" style="4" customWidth="1"/>
    <col min="13573" max="13573" width="25.7109375" style="4" customWidth="1"/>
    <col min="13574" max="13574" width="19.140625" style="4" customWidth="1"/>
    <col min="13575" max="13575" width="3" style="4" customWidth="1"/>
    <col min="13576" max="13576" width="22.42578125" style="4" customWidth="1"/>
    <col min="13577" max="13577" width="8.140625" style="4" customWidth="1"/>
    <col min="13578" max="13578" width="0" style="4" hidden="1" customWidth="1"/>
    <col min="13579" max="13579" width="0.42578125" style="4" customWidth="1"/>
    <col min="13580" max="13580" width="2.42578125" style="4" customWidth="1"/>
    <col min="13581" max="13825" width="9.140625" style="4"/>
    <col min="13826" max="13826" width="49.7109375" style="4" customWidth="1"/>
    <col min="13827" max="13827" width="27.5703125" style="4" customWidth="1"/>
    <col min="13828" max="13828" width="24.85546875" style="4" customWidth="1"/>
    <col min="13829" max="13829" width="25.7109375" style="4" customWidth="1"/>
    <col min="13830" max="13830" width="19.140625" style="4" customWidth="1"/>
    <col min="13831" max="13831" width="3" style="4" customWidth="1"/>
    <col min="13832" max="13832" width="22.42578125" style="4" customWidth="1"/>
    <col min="13833" max="13833" width="8.140625" style="4" customWidth="1"/>
    <col min="13834" max="13834" width="0" style="4" hidden="1" customWidth="1"/>
    <col min="13835" max="13835" width="0.42578125" style="4" customWidth="1"/>
    <col min="13836" max="13836" width="2.42578125" style="4" customWidth="1"/>
    <col min="13837" max="14081" width="9.140625" style="4"/>
    <col min="14082" max="14082" width="49.7109375" style="4" customWidth="1"/>
    <col min="14083" max="14083" width="27.5703125" style="4" customWidth="1"/>
    <col min="14084" max="14084" width="24.85546875" style="4" customWidth="1"/>
    <col min="14085" max="14085" width="25.7109375" style="4" customWidth="1"/>
    <col min="14086" max="14086" width="19.140625" style="4" customWidth="1"/>
    <col min="14087" max="14087" width="3" style="4" customWidth="1"/>
    <col min="14088" max="14088" width="22.42578125" style="4" customWidth="1"/>
    <col min="14089" max="14089" width="8.140625" style="4" customWidth="1"/>
    <col min="14090" max="14090" width="0" style="4" hidden="1" customWidth="1"/>
    <col min="14091" max="14091" width="0.42578125" style="4" customWidth="1"/>
    <col min="14092" max="14092" width="2.42578125" style="4" customWidth="1"/>
    <col min="14093" max="14337" width="9.140625" style="4"/>
    <col min="14338" max="14338" width="49.7109375" style="4" customWidth="1"/>
    <col min="14339" max="14339" width="27.5703125" style="4" customWidth="1"/>
    <col min="14340" max="14340" width="24.85546875" style="4" customWidth="1"/>
    <col min="14341" max="14341" width="25.7109375" style="4" customWidth="1"/>
    <col min="14342" max="14342" width="19.140625" style="4" customWidth="1"/>
    <col min="14343" max="14343" width="3" style="4" customWidth="1"/>
    <col min="14344" max="14344" width="22.42578125" style="4" customWidth="1"/>
    <col min="14345" max="14345" width="8.140625" style="4" customWidth="1"/>
    <col min="14346" max="14346" width="0" style="4" hidden="1" customWidth="1"/>
    <col min="14347" max="14347" width="0.42578125" style="4" customWidth="1"/>
    <col min="14348" max="14348" width="2.42578125" style="4" customWidth="1"/>
    <col min="14349" max="14593" width="9.140625" style="4"/>
    <col min="14594" max="14594" width="49.7109375" style="4" customWidth="1"/>
    <col min="14595" max="14595" width="27.5703125" style="4" customWidth="1"/>
    <col min="14596" max="14596" width="24.85546875" style="4" customWidth="1"/>
    <col min="14597" max="14597" width="25.7109375" style="4" customWidth="1"/>
    <col min="14598" max="14598" width="19.140625" style="4" customWidth="1"/>
    <col min="14599" max="14599" width="3" style="4" customWidth="1"/>
    <col min="14600" max="14600" width="22.42578125" style="4" customWidth="1"/>
    <col min="14601" max="14601" width="8.140625" style="4" customWidth="1"/>
    <col min="14602" max="14602" width="0" style="4" hidden="1" customWidth="1"/>
    <col min="14603" max="14603" width="0.42578125" style="4" customWidth="1"/>
    <col min="14604" max="14604" width="2.42578125" style="4" customWidth="1"/>
    <col min="14605" max="14849" width="9.140625" style="4"/>
    <col min="14850" max="14850" width="49.7109375" style="4" customWidth="1"/>
    <col min="14851" max="14851" width="27.5703125" style="4" customWidth="1"/>
    <col min="14852" max="14852" width="24.85546875" style="4" customWidth="1"/>
    <col min="14853" max="14853" width="25.7109375" style="4" customWidth="1"/>
    <col min="14854" max="14854" width="19.140625" style="4" customWidth="1"/>
    <col min="14855" max="14855" width="3" style="4" customWidth="1"/>
    <col min="14856" max="14856" width="22.42578125" style="4" customWidth="1"/>
    <col min="14857" max="14857" width="8.140625" style="4" customWidth="1"/>
    <col min="14858" max="14858" width="0" style="4" hidden="1" customWidth="1"/>
    <col min="14859" max="14859" width="0.42578125" style="4" customWidth="1"/>
    <col min="14860" max="14860" width="2.42578125" style="4" customWidth="1"/>
    <col min="14861" max="15105" width="9.140625" style="4"/>
    <col min="15106" max="15106" width="49.7109375" style="4" customWidth="1"/>
    <col min="15107" max="15107" width="27.5703125" style="4" customWidth="1"/>
    <col min="15108" max="15108" width="24.85546875" style="4" customWidth="1"/>
    <col min="15109" max="15109" width="25.7109375" style="4" customWidth="1"/>
    <col min="15110" max="15110" width="19.140625" style="4" customWidth="1"/>
    <col min="15111" max="15111" width="3" style="4" customWidth="1"/>
    <col min="15112" max="15112" width="22.42578125" style="4" customWidth="1"/>
    <col min="15113" max="15113" width="8.140625" style="4" customWidth="1"/>
    <col min="15114" max="15114" width="0" style="4" hidden="1" customWidth="1"/>
    <col min="15115" max="15115" width="0.42578125" style="4" customWidth="1"/>
    <col min="15116" max="15116" width="2.42578125" style="4" customWidth="1"/>
    <col min="15117" max="15361" width="9.140625" style="4"/>
    <col min="15362" max="15362" width="49.7109375" style="4" customWidth="1"/>
    <col min="15363" max="15363" width="27.5703125" style="4" customWidth="1"/>
    <col min="15364" max="15364" width="24.85546875" style="4" customWidth="1"/>
    <col min="15365" max="15365" width="25.7109375" style="4" customWidth="1"/>
    <col min="15366" max="15366" width="19.140625" style="4" customWidth="1"/>
    <col min="15367" max="15367" width="3" style="4" customWidth="1"/>
    <col min="15368" max="15368" width="22.42578125" style="4" customWidth="1"/>
    <col min="15369" max="15369" width="8.140625" style="4" customWidth="1"/>
    <col min="15370" max="15370" width="0" style="4" hidden="1" customWidth="1"/>
    <col min="15371" max="15371" width="0.42578125" style="4" customWidth="1"/>
    <col min="15372" max="15372" width="2.42578125" style="4" customWidth="1"/>
    <col min="15373" max="15617" width="9.140625" style="4"/>
    <col min="15618" max="15618" width="49.7109375" style="4" customWidth="1"/>
    <col min="15619" max="15619" width="27.5703125" style="4" customWidth="1"/>
    <col min="15620" max="15620" width="24.85546875" style="4" customWidth="1"/>
    <col min="15621" max="15621" width="25.7109375" style="4" customWidth="1"/>
    <col min="15622" max="15622" width="19.140625" style="4" customWidth="1"/>
    <col min="15623" max="15623" width="3" style="4" customWidth="1"/>
    <col min="15624" max="15624" width="22.42578125" style="4" customWidth="1"/>
    <col min="15625" max="15625" width="8.140625" style="4" customWidth="1"/>
    <col min="15626" max="15626" width="0" style="4" hidden="1" customWidth="1"/>
    <col min="15627" max="15627" width="0.42578125" style="4" customWidth="1"/>
    <col min="15628" max="15628" width="2.42578125" style="4" customWidth="1"/>
    <col min="15629" max="15873" width="9.140625" style="4"/>
    <col min="15874" max="15874" width="49.7109375" style="4" customWidth="1"/>
    <col min="15875" max="15875" width="27.5703125" style="4" customWidth="1"/>
    <col min="15876" max="15876" width="24.85546875" style="4" customWidth="1"/>
    <col min="15877" max="15877" width="25.7109375" style="4" customWidth="1"/>
    <col min="15878" max="15878" width="19.140625" style="4" customWidth="1"/>
    <col min="15879" max="15879" width="3" style="4" customWidth="1"/>
    <col min="15880" max="15880" width="22.42578125" style="4" customWidth="1"/>
    <col min="15881" max="15881" width="8.140625" style="4" customWidth="1"/>
    <col min="15882" max="15882" width="0" style="4" hidden="1" customWidth="1"/>
    <col min="15883" max="15883" width="0.42578125" style="4" customWidth="1"/>
    <col min="15884" max="15884" width="2.42578125" style="4" customWidth="1"/>
    <col min="15885" max="16129" width="9.140625" style="4"/>
    <col min="16130" max="16130" width="49.7109375" style="4" customWidth="1"/>
    <col min="16131" max="16131" width="27.5703125" style="4" customWidth="1"/>
    <col min="16132" max="16132" width="24.85546875" style="4" customWidth="1"/>
    <col min="16133" max="16133" width="25.7109375" style="4" customWidth="1"/>
    <col min="16134" max="16134" width="19.140625" style="4" customWidth="1"/>
    <col min="16135" max="16135" width="3" style="4" customWidth="1"/>
    <col min="16136" max="16136" width="22.42578125" style="4" customWidth="1"/>
    <col min="16137" max="16137" width="8.140625" style="4" customWidth="1"/>
    <col min="16138" max="16138" width="0" style="4" hidden="1" customWidth="1"/>
    <col min="16139" max="16139" width="0.42578125" style="4" customWidth="1"/>
    <col min="16140" max="16140" width="2.42578125" style="4" customWidth="1"/>
    <col min="16141" max="16384" width="9.140625" style="4"/>
  </cols>
  <sheetData>
    <row r="1" spans="1:20" ht="29.25" customHeight="1">
      <c r="A1" s="92"/>
      <c r="B1" s="106" t="s">
        <v>38</v>
      </c>
      <c r="C1" s="106"/>
      <c r="D1" s="106"/>
      <c r="E1" s="106"/>
      <c r="F1" s="106"/>
      <c r="G1" s="106"/>
      <c r="H1" s="3"/>
    </row>
    <row r="2" spans="1:20" ht="26.25" customHeight="1">
      <c r="A2" s="93"/>
      <c r="B2" s="106"/>
      <c r="C2" s="106"/>
      <c r="D2" s="106"/>
      <c r="E2" s="106"/>
      <c r="F2" s="106"/>
      <c r="G2" s="106"/>
      <c r="H2" s="5"/>
    </row>
    <row r="3" spans="1:20" ht="13.5" customHeight="1" thickBot="1">
      <c r="B3" s="5"/>
      <c r="C3" s="7"/>
      <c r="D3" s="5"/>
      <c r="E3" s="5"/>
      <c r="F3" s="5"/>
      <c r="G3" s="5"/>
      <c r="H3" s="5"/>
    </row>
    <row r="4" spans="1:20" s="9" customFormat="1" ht="15.75" thickBot="1">
      <c r="A4" s="104" t="s">
        <v>29</v>
      </c>
      <c r="B4" s="105"/>
      <c r="C4" s="8"/>
      <c r="D4" s="8"/>
      <c r="E4" s="8"/>
      <c r="F4" s="8"/>
      <c r="G4" s="8"/>
      <c r="H4" s="8"/>
    </row>
    <row r="5" spans="1:20" s="9" customFormat="1" ht="6" customHeight="1" thickBot="1">
      <c r="A5" s="10"/>
      <c r="B5" s="10"/>
      <c r="C5" s="8"/>
      <c r="D5" s="8"/>
      <c r="E5" s="8"/>
      <c r="F5" s="8"/>
      <c r="G5" s="8"/>
      <c r="H5" s="8"/>
    </row>
    <row r="6" spans="1:20" s="12" customFormat="1" ht="15" customHeight="1">
      <c r="A6" s="100" t="s">
        <v>21</v>
      </c>
      <c r="B6" s="102" t="s">
        <v>6</v>
      </c>
      <c r="C6" s="89" t="s">
        <v>48</v>
      </c>
      <c r="D6" s="90"/>
      <c r="E6" s="90"/>
      <c r="F6" s="91"/>
      <c r="G6" s="11"/>
      <c r="H6" s="11"/>
    </row>
    <row r="7" spans="1:20" s="12" customFormat="1" ht="15" customHeight="1">
      <c r="A7" s="101"/>
      <c r="B7" s="103"/>
      <c r="C7" s="98" t="s">
        <v>5</v>
      </c>
      <c r="D7" s="99"/>
      <c r="E7" s="13" t="s">
        <v>4</v>
      </c>
      <c r="F7" s="14" t="s">
        <v>0</v>
      </c>
      <c r="G7" s="11"/>
      <c r="H7" s="11"/>
    </row>
    <row r="8" spans="1:20" s="12" customFormat="1" ht="30">
      <c r="A8" s="101"/>
      <c r="B8" s="103"/>
      <c r="C8" s="15" t="s">
        <v>44</v>
      </c>
      <c r="D8" s="13" t="s">
        <v>2</v>
      </c>
      <c r="E8" s="15" t="s">
        <v>19</v>
      </c>
      <c r="F8" s="16" t="s">
        <v>20</v>
      </c>
      <c r="G8" s="11"/>
      <c r="H8" s="11"/>
    </row>
    <row r="9" spans="1:20" s="12" customFormat="1" ht="30">
      <c r="A9" s="17" t="s">
        <v>3</v>
      </c>
      <c r="B9" s="18" t="s">
        <v>24</v>
      </c>
      <c r="C9" s="19">
        <f>IF(G9="Inserire un valore con al massimo due decimali",0,ROUNDDOWN(($D9/100*80),2))</f>
        <v>0</v>
      </c>
      <c r="D9" s="1"/>
      <c r="E9" s="20">
        <f>IF(G9="Inserire un valore con al massimo due decimali",0,ROUNDDOWN(($D9/100*95),2))</f>
        <v>0</v>
      </c>
      <c r="F9" s="21">
        <f>IF(G9="Inserire un valore con al massimo due decimali",0,ROUNDDOWN(($D9/100*90),2))</f>
        <v>0</v>
      </c>
      <c r="G9" s="22" t="str">
        <f>IF(TYPE(D9)=1,IF(OR(ROUNDDOWN(D9,2)&lt;&gt;D9,D9&lt;=0),"Inserire un valore con al massimo due decimali",""),"Inserire un valore con al massimo due decimali")</f>
        <v>Inserire un valore con al massimo due decimali</v>
      </c>
      <c r="H9" s="11"/>
      <c r="T9" s="23"/>
    </row>
    <row r="10" spans="1:20" s="12" customFormat="1" ht="30">
      <c r="A10" s="17" t="s">
        <v>27</v>
      </c>
      <c r="B10" s="18" t="s">
        <v>25</v>
      </c>
      <c r="C10" s="19">
        <f>IF(G10="Inserire un valore con al massimo due decimali",0,ROUNDDOWN(($D10/100*80),2))</f>
        <v>0</v>
      </c>
      <c r="D10" s="2"/>
      <c r="E10" s="20">
        <f>IF(G10="Inserire un valore con al massimo due decimali",0,ROUNDDOWN(($D10/100*95),2))</f>
        <v>0</v>
      </c>
      <c r="F10" s="21">
        <f>IF(G10="Inserire un valore con al massimo due decimali",0,ROUNDDOWN(($D10/100*90),2))</f>
        <v>0</v>
      </c>
      <c r="G10" s="22" t="str">
        <f>IF(TYPE(D10)=1,IF(OR(ROUNDDOWN(D10,2)&lt;&gt;D10,D10&lt;=0),"Inserire un valore con al massimo due decimali",""),"Inserire un valore con al massimo due decimali")</f>
        <v>Inserire un valore con al massimo due decimali</v>
      </c>
      <c r="H10" s="11"/>
      <c r="T10" s="23"/>
    </row>
    <row r="11" spans="1:20" s="12" customFormat="1" ht="30.75" thickBot="1">
      <c r="A11" s="24" t="s">
        <v>7</v>
      </c>
      <c r="B11" s="25" t="s">
        <v>26</v>
      </c>
      <c r="C11" s="120"/>
      <c r="D11" s="121"/>
      <c r="E11" s="121"/>
      <c r="F11" s="122"/>
      <c r="G11" s="22" t="str">
        <f>IF(TYPE(C11)=1,IF(OR(ROUNDDOWN(C11,2)&lt;&gt;C11,C11&lt;=0),"Inserire un valore con al massimo due decimali",""),"Inserire un valore con al massimo due decimali")</f>
        <v>Inserire un valore con al massimo due decimali</v>
      </c>
      <c r="H11" s="11"/>
      <c r="T11" s="26"/>
    </row>
    <row r="12" spans="1:20" s="12" customFormat="1" ht="7.5" customHeight="1" thickBot="1">
      <c r="A12" s="27"/>
      <c r="B12" s="27"/>
      <c r="C12" s="27"/>
      <c r="D12" s="27"/>
      <c r="E12" s="27"/>
      <c r="F12" s="27"/>
      <c r="G12" s="11"/>
      <c r="H12" s="11"/>
      <c r="T12" s="26"/>
    </row>
    <row r="13" spans="1:20" s="12" customFormat="1" ht="30">
      <c r="A13" s="108" t="s">
        <v>22</v>
      </c>
      <c r="B13" s="109"/>
      <c r="C13" s="102" t="s">
        <v>6</v>
      </c>
      <c r="D13" s="102"/>
      <c r="E13" s="45" t="s">
        <v>39</v>
      </c>
      <c r="F13" s="27"/>
      <c r="G13" s="27"/>
      <c r="H13" s="11"/>
    </row>
    <row r="14" spans="1:20" s="12" customFormat="1" ht="15">
      <c r="A14" s="112" t="s">
        <v>45</v>
      </c>
      <c r="B14" s="111"/>
      <c r="C14" s="111" t="s">
        <v>43</v>
      </c>
      <c r="D14" s="111"/>
      <c r="E14" s="46">
        <f>IF(F18="Immettere un valore con al massimo due decimali",0,ROUNDDOWN(($E18*2.25),2))</f>
        <v>0</v>
      </c>
      <c r="F14" s="28"/>
      <c r="G14" s="27"/>
      <c r="H14" s="11"/>
    </row>
    <row r="15" spans="1:20" s="12" customFormat="1" ht="15" customHeight="1">
      <c r="A15" s="112" t="s">
        <v>46</v>
      </c>
      <c r="B15" s="111" t="s">
        <v>28</v>
      </c>
      <c r="C15" s="111" t="s">
        <v>43</v>
      </c>
      <c r="D15" s="111"/>
      <c r="E15" s="46">
        <f>IF(F18="Immettere un valore con al massimo due decimali",0,ROUNDDOWN(($E18*2.25),2))</f>
        <v>0</v>
      </c>
      <c r="F15" s="28"/>
      <c r="G15" s="27"/>
      <c r="H15" s="11"/>
    </row>
    <row r="16" spans="1:20" s="12" customFormat="1" ht="15" customHeight="1">
      <c r="A16" s="112" t="s">
        <v>8</v>
      </c>
      <c r="B16" s="111" t="s">
        <v>28</v>
      </c>
      <c r="C16" s="111" t="s">
        <v>43</v>
      </c>
      <c r="D16" s="111"/>
      <c r="E16" s="46">
        <f>IF(F18="Immettere un valore con al massimo due decimali",0,ROUNDDOWN(($E18*2.25),2))</f>
        <v>0</v>
      </c>
      <c r="F16" s="28"/>
      <c r="G16" s="27"/>
      <c r="H16" s="11"/>
    </row>
    <row r="17" spans="1:41" s="12" customFormat="1" ht="15" customHeight="1">
      <c r="A17" s="112" t="s">
        <v>9</v>
      </c>
      <c r="B17" s="111" t="s">
        <v>28</v>
      </c>
      <c r="C17" s="111" t="s">
        <v>43</v>
      </c>
      <c r="D17" s="111"/>
      <c r="E17" s="46">
        <f>IF(F18="Immettere un valore con al massimo due decimali",0,ROUNDDOWN(($E18*1.25),2))</f>
        <v>0</v>
      </c>
      <c r="F17" s="28"/>
      <c r="G17" s="27"/>
      <c r="H17" s="11"/>
    </row>
    <row r="18" spans="1:41" s="12" customFormat="1" ht="33" customHeight="1">
      <c r="A18" s="112" t="s">
        <v>10</v>
      </c>
      <c r="B18" s="111" t="s">
        <v>28</v>
      </c>
      <c r="C18" s="111" t="s">
        <v>43</v>
      </c>
      <c r="D18" s="111"/>
      <c r="E18" s="47"/>
      <c r="F18" s="110" t="str">
        <f>IF(TYPE(E18)=1,IF(OR(ROUNDDOWN(E18,2)&lt;&gt;E18,E18&lt;=0),"Immettere un valore con al massimo due decimali"," "),"Immettere un valore con al massimo due decimali")</f>
        <v>Immettere un valore con al massimo due decimali</v>
      </c>
      <c r="G18" s="110"/>
      <c r="H18" s="11"/>
    </row>
    <row r="19" spans="1:41" s="12" customFormat="1" ht="28.5" customHeight="1">
      <c r="A19" s="112" t="s">
        <v>11</v>
      </c>
      <c r="B19" s="111" t="s">
        <v>28</v>
      </c>
      <c r="C19" s="111" t="s">
        <v>43</v>
      </c>
      <c r="D19" s="111"/>
      <c r="E19" s="47"/>
      <c r="F19" s="110" t="str">
        <f>IF(TYPE(E19)=1,IF(OR(ROUNDDOWN(E19,2)&lt;&gt;E19,E19&lt;=0),"Immettere un valore con al massimo due decimali"," "),"Immettere un valore con al massimo due decimali")</f>
        <v>Immettere un valore con al massimo due decimali</v>
      </c>
      <c r="G19" s="110"/>
      <c r="H19" s="11"/>
    </row>
    <row r="20" spans="1:41" s="12" customFormat="1" ht="15" customHeight="1" thickBot="1">
      <c r="A20" s="119" t="s">
        <v>12</v>
      </c>
      <c r="B20" s="107" t="s">
        <v>28</v>
      </c>
      <c r="C20" s="107" t="s">
        <v>43</v>
      </c>
      <c r="D20" s="107"/>
      <c r="E20" s="48">
        <f>IF(F19="Immettere un valore con al massimo due decimali",0,ROUNDDOWN(($E19*0.7),2))</f>
        <v>0</v>
      </c>
      <c r="F20" s="28"/>
      <c r="G20" s="27"/>
      <c r="H20" s="11"/>
    </row>
    <row r="21" spans="1:41" s="12" customFormat="1" ht="15.75" thickBot="1">
      <c r="A21" s="29"/>
      <c r="B21" s="29"/>
      <c r="C21" s="30"/>
      <c r="D21" s="30"/>
      <c r="E21" s="11"/>
      <c r="F21" s="11"/>
      <c r="G21" s="11"/>
      <c r="H21" s="11"/>
    </row>
    <row r="22" spans="1:41" s="9" customFormat="1" ht="15.75" customHeight="1" thickBot="1">
      <c r="A22" s="104" t="s">
        <v>13</v>
      </c>
      <c r="B22" s="118"/>
      <c r="C22" s="118"/>
      <c r="D22" s="118"/>
      <c r="E22" s="105"/>
      <c r="F22" s="31"/>
      <c r="G22" s="31"/>
      <c r="H22" s="31"/>
    </row>
    <row r="23" spans="1:41" s="9" customFormat="1" ht="7.5" customHeight="1" thickBot="1">
      <c r="A23" s="10"/>
      <c r="B23" s="10"/>
      <c r="C23" s="10"/>
      <c r="D23" s="10"/>
      <c r="E23" s="10"/>
      <c r="F23" s="10"/>
      <c r="G23" s="8"/>
      <c r="H23" s="8"/>
    </row>
    <row r="24" spans="1:41" s="9" customFormat="1" ht="15">
      <c r="A24" s="126" t="s">
        <v>21</v>
      </c>
      <c r="B24" s="128" t="s">
        <v>23</v>
      </c>
      <c r="C24" s="123" t="s">
        <v>35</v>
      </c>
      <c r="D24" s="124"/>
      <c r="E24" s="124"/>
      <c r="F24" s="125"/>
      <c r="G24" s="130" t="s">
        <v>1</v>
      </c>
      <c r="H24" s="8"/>
    </row>
    <row r="25" spans="1:41" s="12" customFormat="1" ht="30">
      <c r="A25" s="127"/>
      <c r="B25" s="129"/>
      <c r="C25" s="56" t="s">
        <v>34</v>
      </c>
      <c r="D25" s="57" t="s">
        <v>33</v>
      </c>
      <c r="E25" s="58" t="s">
        <v>4</v>
      </c>
      <c r="F25" s="59" t="s">
        <v>0</v>
      </c>
      <c r="G25" s="131"/>
    </row>
    <row r="26" spans="1:41" s="12" customFormat="1" ht="30">
      <c r="A26" s="17" t="s">
        <v>3</v>
      </c>
      <c r="B26" s="49" t="s">
        <v>30</v>
      </c>
      <c r="C26" s="51">
        <v>124</v>
      </c>
      <c r="D26" s="32">
        <v>372</v>
      </c>
      <c r="E26" s="32">
        <v>496</v>
      </c>
      <c r="F26" s="54">
        <v>496</v>
      </c>
      <c r="G26" s="53">
        <f>IF(G9="Inserire un valore con al massimo due decimali",0,IF(OR(TYPE(C9)&gt;1,C9&lt;0)," ",ROUND((C26*C9)+(D26*D9)+(E26*E9)+(F26*F9),2)))</f>
        <v>0</v>
      </c>
      <c r="S26" s="34"/>
      <c r="AO26" s="12">
        <f>3100/25</f>
        <v>124</v>
      </c>
    </row>
    <row r="27" spans="1:41" s="12" customFormat="1" ht="30">
      <c r="A27" s="17" t="s">
        <v>27</v>
      </c>
      <c r="B27" s="49" t="s">
        <v>31</v>
      </c>
      <c r="C27" s="51">
        <v>160</v>
      </c>
      <c r="D27" s="32">
        <v>480</v>
      </c>
      <c r="E27" s="32">
        <v>640</v>
      </c>
      <c r="F27" s="54">
        <v>640</v>
      </c>
      <c r="G27" s="53">
        <f>IF(G10="Inserire un valore con al massimo due decimali",0,IF(OR(TYPE(C10)&gt;1,C10&lt;0)," ",ROUND((C27*C10)+(D27*D10)+(E27*E10)+(F27*F10),2)))</f>
        <v>0</v>
      </c>
      <c r="S27" s="34"/>
    </row>
    <row r="28" spans="1:41" s="12" customFormat="1" ht="15.75" thickBot="1">
      <c r="A28" s="35" t="s">
        <v>7</v>
      </c>
      <c r="B28" s="50" t="s">
        <v>32</v>
      </c>
      <c r="C28" s="52">
        <v>0</v>
      </c>
      <c r="D28" s="32">
        <v>24</v>
      </c>
      <c r="E28" s="32">
        <v>24</v>
      </c>
      <c r="F28" s="55">
        <v>24</v>
      </c>
      <c r="G28" s="53">
        <f>IF(G11="Inserire un valore con al massimo due decimali",0,IF(OR(TYPE(C10)&gt;1,C10&lt;0)," ",ROUND((C28+D28+E28+F28)*C11,2)))</f>
        <v>0</v>
      </c>
    </row>
    <row r="29" spans="1:41" s="12" customFormat="1" ht="17.25" thickBot="1">
      <c r="A29" s="94" t="s">
        <v>47</v>
      </c>
      <c r="B29" s="95"/>
      <c r="C29" s="96"/>
      <c r="D29" s="96"/>
      <c r="E29" s="96"/>
      <c r="F29" s="97"/>
      <c r="G29" s="36">
        <f>SUM(G26:G28)</f>
        <v>0</v>
      </c>
      <c r="S29" s="37"/>
    </row>
    <row r="30" spans="1:41" s="12" customFormat="1" ht="32.25" customHeight="1" thickBot="1">
      <c r="A30" s="113" t="s">
        <v>41</v>
      </c>
      <c r="B30" s="114"/>
      <c r="C30" s="114"/>
      <c r="D30" s="114"/>
      <c r="E30" s="115"/>
      <c r="F30" s="116" t="str">
        <f>IF(G29&gt;(E42*0.85),"Attenzione! Importo superato"," ")</f>
        <v xml:space="preserve"> </v>
      </c>
      <c r="G30" s="117"/>
      <c r="S30" s="37"/>
    </row>
    <row r="31" spans="1:41" s="12" customFormat="1" ht="15.75" thickBot="1">
      <c r="A31" s="38"/>
      <c r="B31" s="38"/>
      <c r="C31" s="38"/>
      <c r="D31" s="38"/>
      <c r="E31" s="39"/>
    </row>
    <row r="32" spans="1:41" s="12" customFormat="1" ht="30" customHeight="1">
      <c r="A32" s="86" t="s">
        <v>22</v>
      </c>
      <c r="B32" s="87"/>
      <c r="C32" s="85" t="s">
        <v>23</v>
      </c>
      <c r="D32" s="85"/>
      <c r="E32" s="88" t="s">
        <v>36</v>
      </c>
      <c r="F32" s="88"/>
      <c r="G32" s="60" t="s">
        <v>1</v>
      </c>
    </row>
    <row r="33" spans="1:8" s="12" customFormat="1" ht="15">
      <c r="A33" s="79" t="s">
        <v>45</v>
      </c>
      <c r="B33" s="80" t="s">
        <v>37</v>
      </c>
      <c r="C33" s="62" t="s">
        <v>37</v>
      </c>
      <c r="D33" s="62"/>
      <c r="E33" s="81">
        <v>0</v>
      </c>
      <c r="F33" s="81"/>
      <c r="G33" s="33">
        <f>IF(OR(TYPE(E14)&gt;1,E14&lt;0)," ",ROUND((E14*E33),2))</f>
        <v>0</v>
      </c>
    </row>
    <row r="34" spans="1:8" s="12" customFormat="1" ht="15">
      <c r="A34" s="79" t="s">
        <v>46</v>
      </c>
      <c r="B34" s="80" t="s">
        <v>37</v>
      </c>
      <c r="C34" s="62" t="s">
        <v>37</v>
      </c>
      <c r="D34" s="62"/>
      <c r="E34" s="81">
        <v>0</v>
      </c>
      <c r="F34" s="81"/>
      <c r="G34" s="33">
        <f>IF(OR(TYPE(E15)&gt;1,E15&lt;0)," ",ROUND((E15*E34),2))</f>
        <v>0</v>
      </c>
    </row>
    <row r="35" spans="1:8" s="12" customFormat="1" ht="15">
      <c r="A35" s="79" t="s">
        <v>8</v>
      </c>
      <c r="B35" s="80" t="s">
        <v>37</v>
      </c>
      <c r="C35" s="62" t="s">
        <v>37</v>
      </c>
      <c r="D35" s="62"/>
      <c r="E35" s="81">
        <v>0</v>
      </c>
      <c r="F35" s="81"/>
      <c r="G35" s="33">
        <f>IF(OR(TYPE(E16)&gt;1,E16&lt;0)," ",ROUND((E16*E35),2))</f>
        <v>0</v>
      </c>
    </row>
    <row r="36" spans="1:8" s="12" customFormat="1" ht="15">
      <c r="A36" s="79" t="s">
        <v>9</v>
      </c>
      <c r="B36" s="80" t="s">
        <v>37</v>
      </c>
      <c r="C36" s="62" t="s">
        <v>37</v>
      </c>
      <c r="D36" s="62"/>
      <c r="E36" s="81">
        <v>0</v>
      </c>
      <c r="F36" s="81"/>
      <c r="G36" s="33">
        <f>IF(OR(TYPE(E17)&gt;1,E17&lt;0)," ",ROUND((E17*E36),2))</f>
        <v>0</v>
      </c>
    </row>
    <row r="37" spans="1:8" s="12" customFormat="1" ht="15">
      <c r="A37" s="79" t="s">
        <v>10</v>
      </c>
      <c r="B37" s="80" t="s">
        <v>37</v>
      </c>
      <c r="C37" s="62" t="s">
        <v>37</v>
      </c>
      <c r="D37" s="62"/>
      <c r="E37" s="81">
        <f>88*3</f>
        <v>264</v>
      </c>
      <c r="F37" s="81"/>
      <c r="G37" s="33">
        <f>IF(F18="Immettere un valore con al massimo due decimali",0,IF(OR(TYPE(E18)&gt;1,E18&lt;0)," ",ROUND((E18*E37),2)))</f>
        <v>0</v>
      </c>
    </row>
    <row r="38" spans="1:8" s="12" customFormat="1" ht="15">
      <c r="A38" s="79" t="s">
        <v>11</v>
      </c>
      <c r="B38" s="80" t="s">
        <v>37</v>
      </c>
      <c r="C38" s="62" t="s">
        <v>37</v>
      </c>
      <c r="D38" s="62"/>
      <c r="E38" s="81">
        <f>352*3</f>
        <v>1056</v>
      </c>
      <c r="F38" s="81"/>
      <c r="G38" s="33">
        <f>IF(F18="Immettere un valore con al massimo due decimali",0,IF(OR(TYPE(E19)&gt;1,E19&lt;0)," ",ROUND((E19*E38),2)))</f>
        <v>0</v>
      </c>
    </row>
    <row r="39" spans="1:8" s="12" customFormat="1" ht="15.75" thickBot="1">
      <c r="A39" s="83" t="s">
        <v>12</v>
      </c>
      <c r="B39" s="84" t="s">
        <v>37</v>
      </c>
      <c r="C39" s="63" t="s">
        <v>37</v>
      </c>
      <c r="D39" s="63"/>
      <c r="E39" s="82">
        <v>0</v>
      </c>
      <c r="F39" s="82"/>
      <c r="G39" s="33">
        <f>IF(OR(TYPE(E20)&gt;1,E20&lt;0)," ",ROUND((E20*E39),2))</f>
        <v>0</v>
      </c>
    </row>
    <row r="40" spans="1:8" s="12" customFormat="1" ht="17.25" thickBot="1">
      <c r="A40" s="74" t="s">
        <v>40</v>
      </c>
      <c r="B40" s="75"/>
      <c r="C40" s="75"/>
      <c r="D40" s="75"/>
      <c r="E40" s="75"/>
      <c r="F40" s="76"/>
      <c r="G40" s="40">
        <f>SUM(G33:G39)</f>
        <v>0</v>
      </c>
    </row>
    <row r="41" spans="1:8" s="12" customFormat="1" ht="15.75" thickBot="1">
      <c r="A41" s="38"/>
      <c r="B41" s="38"/>
      <c r="C41" s="38"/>
      <c r="D41" s="38"/>
      <c r="E41" s="39"/>
    </row>
    <row r="42" spans="1:8" s="12" customFormat="1" ht="30.75" customHeight="1" thickBot="1">
      <c r="A42" s="71" t="s">
        <v>14</v>
      </c>
      <c r="B42" s="72"/>
      <c r="C42" s="72"/>
      <c r="D42" s="73"/>
      <c r="E42" s="77">
        <f>G29+G40</f>
        <v>0</v>
      </c>
      <c r="F42" s="78"/>
      <c r="G42" s="41" t="str">
        <f>IF(E42&gt;E44,"Importo di base d'asta superato"," ")</f>
        <v xml:space="preserve"> </v>
      </c>
      <c r="H42" s="42"/>
    </row>
    <row r="43" spans="1:8" s="12" customFormat="1" ht="7.5" customHeight="1" thickBot="1">
      <c r="A43" s="11"/>
      <c r="C43" s="11"/>
      <c r="D43" s="11"/>
      <c r="E43" s="31"/>
      <c r="F43" s="11"/>
      <c r="H43" s="43"/>
    </row>
    <row r="44" spans="1:8" s="12" customFormat="1" ht="15.75" thickBot="1">
      <c r="A44" s="66" t="s">
        <v>15</v>
      </c>
      <c r="B44" s="67"/>
      <c r="C44" s="67"/>
      <c r="D44" s="68"/>
      <c r="E44" s="64">
        <v>3260000</v>
      </c>
      <c r="F44" s="65"/>
      <c r="H44" s="11"/>
    </row>
    <row r="45" spans="1:8" s="12" customFormat="1" ht="7.5" customHeight="1" thickBot="1">
      <c r="A45" s="11"/>
      <c r="C45" s="11"/>
      <c r="D45" s="11"/>
      <c r="E45" s="31"/>
      <c r="F45" s="11"/>
      <c r="H45" s="43"/>
    </row>
    <row r="46" spans="1:8" s="44" customFormat="1" ht="15.75" thickBot="1">
      <c r="A46" s="66" t="s">
        <v>16</v>
      </c>
      <c r="B46" s="67"/>
      <c r="C46" s="67"/>
      <c r="D46" s="68"/>
      <c r="E46" s="64">
        <v>5292</v>
      </c>
      <c r="F46" s="65"/>
      <c r="H46" s="27"/>
    </row>
    <row r="47" spans="1:8" s="12" customFormat="1" ht="7.5" customHeight="1" thickBot="1">
      <c r="A47" s="11"/>
      <c r="C47" s="11"/>
      <c r="D47" s="11"/>
      <c r="E47" s="31"/>
      <c r="F47" s="11"/>
      <c r="H47" s="43"/>
    </row>
    <row r="48" spans="1:8" s="12" customFormat="1" ht="17.25" thickBot="1">
      <c r="A48" s="71" t="s">
        <v>42</v>
      </c>
      <c r="B48" s="72"/>
      <c r="C48" s="72"/>
      <c r="D48" s="73"/>
      <c r="E48" s="69">
        <f>E42+E46</f>
        <v>5292</v>
      </c>
      <c r="F48" s="70"/>
    </row>
    <row r="49" spans="1:8" s="12" customFormat="1" ht="7.5" customHeight="1">
      <c r="A49" s="11"/>
      <c r="B49" s="11"/>
      <c r="D49" s="11"/>
      <c r="E49" s="11"/>
      <c r="F49" s="31"/>
      <c r="G49" s="11"/>
      <c r="H49" s="43"/>
    </row>
    <row r="50" spans="1:8" s="12" customFormat="1" ht="15">
      <c r="A50" s="31" t="s">
        <v>17</v>
      </c>
      <c r="B50" s="31"/>
      <c r="C50" s="11"/>
      <c r="D50" s="11"/>
      <c r="E50" s="31"/>
      <c r="F50" s="31"/>
    </row>
    <row r="51" spans="1:8" s="12" customFormat="1" ht="7.5" customHeight="1">
      <c r="A51" s="11"/>
      <c r="B51" s="11"/>
      <c r="D51" s="11"/>
      <c r="E51" s="11"/>
      <c r="F51" s="31"/>
      <c r="G51" s="11"/>
      <c r="H51" s="43"/>
    </row>
    <row r="52" spans="1:8" s="12" customFormat="1" ht="15">
      <c r="A52" s="11"/>
      <c r="B52" s="11"/>
      <c r="C52" s="11"/>
      <c r="D52" s="11"/>
      <c r="E52" s="31"/>
      <c r="F52" s="31"/>
    </row>
    <row r="53" spans="1:8" s="12" customFormat="1" ht="15">
      <c r="A53" s="11"/>
      <c r="B53" s="11"/>
      <c r="C53" s="11"/>
      <c r="D53" s="11"/>
      <c r="F53" s="61" t="s">
        <v>18</v>
      </c>
      <c r="G53" s="61"/>
    </row>
    <row r="55" spans="1:8">
      <c r="A55" s="4"/>
      <c r="B55" s="4"/>
      <c r="G55" s="4"/>
      <c r="H55" s="4"/>
    </row>
  </sheetData>
  <sheetProtection password="CBD5" sheet="1" objects="1" scenarios="1"/>
  <mergeCells count="68">
    <mergeCell ref="C11:F11"/>
    <mergeCell ref="C24:F24"/>
    <mergeCell ref="A24:A25"/>
    <mergeCell ref="B24:B25"/>
    <mergeCell ref="G24:G25"/>
    <mergeCell ref="A30:E30"/>
    <mergeCell ref="F30:G30"/>
    <mergeCell ref="A22:E22"/>
    <mergeCell ref="A20:B20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C6:F6"/>
    <mergeCell ref="A1:A2"/>
    <mergeCell ref="A29:F29"/>
    <mergeCell ref="C7:D7"/>
    <mergeCell ref="A6:A8"/>
    <mergeCell ref="B6:B8"/>
    <mergeCell ref="A4:B4"/>
    <mergeCell ref="B1:G2"/>
    <mergeCell ref="C20:D20"/>
    <mergeCell ref="C13:D13"/>
    <mergeCell ref="A13:B13"/>
    <mergeCell ref="F18:G18"/>
    <mergeCell ref="F19:G19"/>
    <mergeCell ref="C14:D14"/>
    <mergeCell ref="A14:B14"/>
    <mergeCell ref="A15:B15"/>
    <mergeCell ref="E33:F33"/>
    <mergeCell ref="E34:F34"/>
    <mergeCell ref="E35:F35"/>
    <mergeCell ref="C32:D32"/>
    <mergeCell ref="A33:B33"/>
    <mergeCell ref="A34:B34"/>
    <mergeCell ref="A35:B35"/>
    <mergeCell ref="A32:B32"/>
    <mergeCell ref="E32:F32"/>
    <mergeCell ref="A36:B36"/>
    <mergeCell ref="A37:B37"/>
    <mergeCell ref="E44:F44"/>
    <mergeCell ref="E36:F36"/>
    <mergeCell ref="E37:F37"/>
    <mergeCell ref="E38:F38"/>
    <mergeCell ref="E39:F39"/>
    <mergeCell ref="A38:B38"/>
    <mergeCell ref="A39:B39"/>
    <mergeCell ref="F53:G53"/>
    <mergeCell ref="C33:D33"/>
    <mergeCell ref="C34:D34"/>
    <mergeCell ref="C35:D35"/>
    <mergeCell ref="C36:D36"/>
    <mergeCell ref="C37:D37"/>
    <mergeCell ref="C38:D38"/>
    <mergeCell ref="C39:D39"/>
    <mergeCell ref="E46:F46"/>
    <mergeCell ref="A46:D46"/>
    <mergeCell ref="E48:F48"/>
    <mergeCell ref="A44:D44"/>
    <mergeCell ref="A42:D42"/>
    <mergeCell ref="A48:D48"/>
    <mergeCell ref="A40:F40"/>
    <mergeCell ref="E42:F42"/>
  </mergeCells>
  <conditionalFormatting sqref="E42">
    <cfRule type="cellIs" dxfId="1" priority="10" stopIfTrue="1" operator="greaterThan">
      <formula>#REF!</formula>
    </cfRule>
  </conditionalFormatting>
  <conditionalFormatting sqref="E14:E20 C9:C11 D9:F10">
    <cfRule type="cellIs" dxfId="0" priority="11" stopIfTrue="1" operator="lessThan">
      <formula>0</formula>
    </cfRule>
  </conditionalFormatting>
  <pageMargins left="0.51181102362204722" right="0.51181102362204722" top="0.74803149606299213" bottom="0.74803149606299213" header="0.31496062992125984" footer="0.31496062992125984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Economica - Lotto 1</vt:lpstr>
      <vt:lpstr>'Economica - Lotto 1'!Area_stampa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Lagana</dc:creator>
  <cp:lastModifiedBy>llagana</cp:lastModifiedBy>
  <cp:lastPrinted>2013-06-03T15:17:37Z</cp:lastPrinted>
  <dcterms:created xsi:type="dcterms:W3CDTF">2011-10-10T16:08:07Z</dcterms:created>
  <dcterms:modified xsi:type="dcterms:W3CDTF">2013-06-03T15:17:39Z</dcterms:modified>
</cp:coreProperties>
</file>