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.micara\Desktop\Documentazione\WORD\"/>
    </mc:Choice>
  </mc:AlternateContent>
  <xr:revisionPtr revIDLastSave="0" documentId="13_ncr:1_{29E2E5F3-4A17-40E3-A455-8A7127AEE087}" xr6:coauthVersionLast="47" xr6:coauthVersionMax="47" xr10:uidLastSave="{00000000-0000-0000-0000-000000000000}"/>
  <bookViews>
    <workbookView xWindow="28680" yWindow="-120" windowWidth="29040" windowHeight="15840" tabRatio="635" activeTab="1" xr2:uid="{00000000-000D-0000-FFFF-FFFF00000000}"/>
  </bookViews>
  <sheets>
    <sheet name="ISTRUZIONI" sheetId="15" r:id="rId1"/>
    <sheet name="GARANZIE CONVENZIONE-AQ" sheetId="13" r:id="rId2"/>
  </sheets>
  <definedNames>
    <definedName name="_xlnm.Print_Area" localSheetId="0">ISTRUZIONI!$B$1:$D$12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3" l="1"/>
  <c r="E10" i="13" l="1"/>
  <c r="E9" i="13"/>
  <c r="E6" i="13" l="1"/>
  <c r="D11" i="13" s="1"/>
  <c r="E27" i="13" l="1"/>
  <c r="D29" i="13"/>
  <c r="E29" i="13" s="1"/>
  <c r="D28" i="13"/>
  <c r="E28" i="13" s="1"/>
  <c r="D30" i="13" l="1"/>
  <c r="D24" i="13" l="1"/>
  <c r="D16" i="13"/>
  <c r="D31" i="13"/>
</calcChain>
</file>

<file path=xl/sharedStrings.xml><?xml version="1.0" encoding="utf-8"?>
<sst xmlns="http://schemas.openxmlformats.org/spreadsheetml/2006/main" count="43" uniqueCount="40">
  <si>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</si>
  <si>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</si>
  <si>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</si>
  <si>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</si>
  <si>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</si>
  <si>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</si>
  <si>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</si>
  <si>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</si>
  <si>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</si>
  <si>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</si>
  <si>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</si>
  <si>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</si>
  <si>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</si>
  <si>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</si>
  <si>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</si>
  <si>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</si>
  <si>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</si>
  <si>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</si>
  <si>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</si>
  <si>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</si>
  <si>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</si>
  <si>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</si>
  <si>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</si>
  <si>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</si>
  <si>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</si>
  <si>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</si>
  <si>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</si>
  <si>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</si>
  <si>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</si>
  <si>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</si>
  <si>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</si>
  <si>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</si>
  <si>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</si>
  <si>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</si>
  <si>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</si>
  <si>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C.1 Possesso della certificazione ISO 13485 in corso di validità</t>
  </si>
  <si>
    <t>C.2 Possesso della certificazione ISO 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</si>
  <si>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al par.10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</si>
  <si>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par.22.2 del 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</si>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</sst>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C1" zoomScaleNormal="100" workbookViewId="0">
      <selection activeCell="C3" sqref="C3:D4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23</v>
      </c>
    </row>
    <row r="3" spans="1:4" x14ac:dyDescent="0.35">
      <c r="C3" s="25"/>
      <c r="D3" s="25"/>
    </row>
    <row r="4" spans="1:4" s="24" customFormat="1" ht="31.5" customHeight="1" x14ac:dyDescent="0.35">
      <c r="C4" s="26" t="s">
        <v>24</v>
      </c>
      <c r="D4" s="26"/>
    </row>
    <row r="5" spans="1:4" s="24" customFormat="1" ht="31.5" customHeight="1" x14ac:dyDescent="0.35">
      <c r="C5" s="26" t="s">
        <v>25</v>
      </c>
      <c r="D5" s="26"/>
    </row>
    <row r="6" spans="1:4" s="24" customFormat="1" ht="31.5" customHeight="1" x14ac:dyDescent="0.35">
      <c r="C6" s="26" t="s">
        <v>26</v>
      </c>
      <c r="D6" s="26"/>
    </row>
    <row r="7" spans="1:4" x14ac:dyDescent="0.35">
      <c r="C7" s="27"/>
      <c r="D7" s="27"/>
    </row>
    <row r="8" spans="1:4" x14ac:dyDescent="0.35">
      <c r="C8" s="26" t="s">
        <v>27</v>
      </c>
      <c r="D8" s="26"/>
    </row>
    <row r="9" spans="1:4" ht="34.5" customHeight="1" x14ac:dyDescent="0.35">
      <c r="C9" s="21" t="s">
        <v>28</v>
      </c>
      <c r="D9" s="20" t="s">
        <v>34</v>
      </c>
    </row>
    <row r="10" spans="1:4" ht="34.5" customHeight="1" x14ac:dyDescent="0.35">
      <c r="C10" s="22" t="s">
        <v>29</v>
      </c>
      <c r="D10" s="20" t="s">
        <v>30</v>
      </c>
    </row>
    <row r="11" spans="1:4" ht="34.5" customHeight="1" x14ac:dyDescent="0.35">
      <c r="C11" s="23" t="s">
        <v>31</v>
      </c>
      <c r="D11" s="20" t="s">
        <v>32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5" orientation="portrait" r:id="rId1"/>
  <headerFooter>
    <oddHeader>&amp;LGara a procedura aperta per l'affidamento di un Accordo Quadro per la fornitura di trattamenti di dialisi extracorporea, dialisi peritoneale, filtri e trattamenti speciali per le pubbliche Amministrazioni ed.5-ID2757
Consip Public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1"/>
  <sheetViews>
    <sheetView tabSelected="1" topLeftCell="A18" zoomScaleNormal="100" zoomScaleSheetLayoutView="97" workbookViewId="0">
      <selection activeCell="AB4" sqref="AB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16</v>
      </c>
      <c r="C3" s="28"/>
      <c r="D3" s="28"/>
      <c r="E3" s="28"/>
      <c r="F3" s="1"/>
    </row>
    <row r="4" spans="1:13" ht="28.5" customHeight="1" x14ac:dyDescent="0.35">
      <c r="B4" s="51" t="s">
        <v>17</v>
      </c>
      <c r="C4" s="52"/>
      <c r="D4" s="52"/>
      <c r="E4" s="53"/>
      <c r="F4" s="1"/>
    </row>
    <row r="5" spans="1:13" ht="26" x14ac:dyDescent="0.35">
      <c r="B5" s="12" t="s">
        <v>4</v>
      </c>
      <c r="C5" s="12" t="s">
        <v>1</v>
      </c>
      <c r="D5" s="12" t="s">
        <v>0</v>
      </c>
      <c r="E5" s="12" t="s">
        <v>6</v>
      </c>
      <c r="F5" s="1"/>
    </row>
    <row r="6" spans="1:13" x14ac:dyDescent="0.35">
      <c r="A6" s="29"/>
      <c r="B6" s="8" t="s">
        <v>8</v>
      </c>
      <c r="C6" s="3">
        <v>0.3</v>
      </c>
      <c r="D6" s="6" t="s">
        <v>33</v>
      </c>
      <c r="E6" s="30">
        <f>IF(D7="s",C7,IF(D6="s",C6,0))</f>
        <v>0</v>
      </c>
      <c r="F6" s="1"/>
    </row>
    <row r="7" spans="1:13" ht="26" x14ac:dyDescent="0.35">
      <c r="A7" s="29"/>
      <c r="B7" s="8" t="s">
        <v>9</v>
      </c>
      <c r="C7" s="3">
        <v>0.5</v>
      </c>
      <c r="D7" s="6" t="s">
        <v>33</v>
      </c>
      <c r="E7" s="31"/>
      <c r="F7" s="1"/>
    </row>
    <row r="8" spans="1:13" x14ac:dyDescent="0.35">
      <c r="B8" s="13" t="s">
        <v>10</v>
      </c>
      <c r="C8" s="14"/>
      <c r="D8" s="15"/>
      <c r="E8" s="16"/>
      <c r="F8" s="44"/>
      <c r="G8" s="45"/>
      <c r="H8" s="45"/>
      <c r="I8" s="45"/>
      <c r="J8" s="45"/>
      <c r="K8" s="45"/>
      <c r="L8" s="45"/>
      <c r="M8" s="45"/>
    </row>
    <row r="9" spans="1:13" ht="40.5" customHeight="1" x14ac:dyDescent="0.35">
      <c r="A9" s="10"/>
      <c r="B9" s="8" t="s">
        <v>35</v>
      </c>
      <c r="C9" s="3">
        <v>0.15</v>
      </c>
      <c r="D9" s="6" t="s">
        <v>33</v>
      </c>
      <c r="E9" s="9">
        <f>IF(D9="s",C9,0)</f>
        <v>0</v>
      </c>
      <c r="F9" s="44"/>
      <c r="G9" s="45"/>
      <c r="H9" s="45"/>
      <c r="I9" s="45"/>
      <c r="J9" s="45"/>
      <c r="K9" s="45"/>
      <c r="L9" s="45"/>
      <c r="M9" s="45"/>
    </row>
    <row r="10" spans="1:13" ht="43.5" customHeight="1" x14ac:dyDescent="0.35">
      <c r="B10" s="8" t="s">
        <v>36</v>
      </c>
      <c r="C10" s="3">
        <v>0.05</v>
      </c>
      <c r="D10" s="6" t="s">
        <v>33</v>
      </c>
      <c r="E10" s="9">
        <f>IF(D10="s",C10,0)</f>
        <v>0</v>
      </c>
      <c r="F10" s="5"/>
    </row>
    <row r="11" spans="1:13" ht="42.5" customHeight="1" x14ac:dyDescent="0.35">
      <c r="B11" s="32" t="s">
        <v>7</v>
      </c>
      <c r="C11" s="33"/>
      <c r="D11" s="34">
        <f>IFERROR(1-(1-E6)*(1-E9)*(1-E10),1-(1-E6))</f>
        <v>0</v>
      </c>
      <c r="E11" s="34"/>
    </row>
    <row r="12" spans="1:13" ht="27" customHeight="1" x14ac:dyDescent="0.35">
      <c r="B12" s="1"/>
      <c r="C12" s="1"/>
      <c r="D12" s="1"/>
      <c r="E12" s="1"/>
    </row>
    <row r="13" spans="1:13" ht="60.75" customHeight="1" x14ac:dyDescent="0.35">
      <c r="F13" s="4"/>
    </row>
    <row r="14" spans="1:13" x14ac:dyDescent="0.35">
      <c r="B14" s="28" t="s">
        <v>11</v>
      </c>
      <c r="C14" s="28"/>
      <c r="D14" s="28"/>
      <c r="E14" s="28"/>
    </row>
    <row r="15" spans="1:13" ht="57.5" customHeight="1" x14ac:dyDescent="0.35">
      <c r="B15" s="46" t="s">
        <v>37</v>
      </c>
      <c r="C15" s="47"/>
      <c r="D15" s="39"/>
      <c r="E15" s="40"/>
    </row>
    <row r="16" spans="1:13" x14ac:dyDescent="0.35">
      <c r="B16" s="48" t="s">
        <v>12</v>
      </c>
      <c r="C16" s="49"/>
      <c r="D16" s="50">
        <f>ROUND((1-$D$11)*$D15,0)</f>
        <v>0</v>
      </c>
      <c r="E16" s="50"/>
    </row>
    <row r="17" spans="2:6" ht="31.5" customHeight="1" x14ac:dyDescent="0.35">
      <c r="F17" s="17"/>
    </row>
    <row r="18" spans="2:6" ht="61.5" customHeight="1" x14ac:dyDescent="0.35">
      <c r="F18" s="4"/>
    </row>
    <row r="19" spans="2:6" ht="20.25" customHeight="1" x14ac:dyDescent="0.35">
      <c r="B19" s="28" t="s">
        <v>18</v>
      </c>
      <c r="C19" s="35"/>
      <c r="D19" s="35"/>
      <c r="E19" s="36"/>
    </row>
    <row r="20" spans="2:6" ht="50" customHeight="1" x14ac:dyDescent="0.35">
      <c r="B20" s="37" t="s">
        <v>38</v>
      </c>
      <c r="C20" s="38"/>
      <c r="D20" s="39"/>
      <c r="E20" s="40"/>
      <c r="F20" s="4"/>
    </row>
    <row r="21" spans="2:6" ht="30" customHeight="1" x14ac:dyDescent="0.35">
      <c r="B21" s="41" t="s">
        <v>19</v>
      </c>
      <c r="C21" s="42"/>
      <c r="D21" s="42"/>
      <c r="E21" s="43"/>
    </row>
    <row r="22" spans="2:6" x14ac:dyDescent="0.35">
      <c r="B22" s="59" t="s">
        <v>2</v>
      </c>
      <c r="C22" s="60"/>
      <c r="D22" s="65">
        <v>0.01</v>
      </c>
      <c r="E22" s="66"/>
    </row>
    <row r="23" spans="2:6" ht="36.75" customHeight="1" x14ac:dyDescent="0.35">
      <c r="B23" s="61" t="s">
        <v>14</v>
      </c>
      <c r="C23" s="62"/>
      <c r="D23" s="63">
        <f>D22*D$20</f>
        <v>0</v>
      </c>
      <c r="E23" s="64"/>
    </row>
    <row r="24" spans="2:6" ht="48.75" customHeight="1" x14ac:dyDescent="0.35">
      <c r="B24" s="58" t="s">
        <v>3</v>
      </c>
      <c r="C24" s="58"/>
      <c r="D24" s="50">
        <f>ROUND((1-$D$11)*$D23,0)</f>
        <v>0</v>
      </c>
      <c r="E24" s="50"/>
      <c r="F24" s="4"/>
    </row>
    <row r="25" spans="2:6" ht="29.25" customHeight="1" x14ac:dyDescent="0.35">
      <c r="B25" s="54" t="s">
        <v>20</v>
      </c>
      <c r="C25" s="54"/>
      <c r="D25" s="54"/>
      <c r="E25" s="54"/>
      <c r="F25" s="4"/>
    </row>
    <row r="26" spans="2:6" ht="54.5" customHeight="1" x14ac:dyDescent="0.35">
      <c r="B26" s="55" t="s">
        <v>39</v>
      </c>
      <c r="C26" s="55"/>
      <c r="D26" s="7">
        <v>0.01</v>
      </c>
      <c r="E26" s="18"/>
    </row>
    <row r="27" spans="2:6" ht="29.25" customHeight="1" x14ac:dyDescent="0.35">
      <c r="B27" s="55" t="s">
        <v>13</v>
      </c>
      <c r="C27" s="55"/>
      <c r="D27" s="11">
        <v>0.01</v>
      </c>
      <c r="E27" s="2">
        <f>D27*D$20</f>
        <v>0</v>
      </c>
    </row>
    <row r="28" spans="2:6" ht="29.25" customHeight="1" x14ac:dyDescent="0.35">
      <c r="B28" s="55" t="s">
        <v>21</v>
      </c>
      <c r="C28" s="55"/>
      <c r="D28" s="9">
        <f>IF(D26&gt;10%,MIN(D26-10%,10%),0%)</f>
        <v>0</v>
      </c>
      <c r="E28" s="2">
        <f>D28*D$20</f>
        <v>0</v>
      </c>
    </row>
    <row r="29" spans="2:6" ht="30" customHeight="1" x14ac:dyDescent="0.35">
      <c r="B29" s="55" t="s">
        <v>22</v>
      </c>
      <c r="C29" s="55"/>
      <c r="D29" s="9">
        <f>IF(D26&gt;20%,2*(D26-20%),0%)</f>
        <v>0</v>
      </c>
      <c r="E29" s="2">
        <f>D29*D$20</f>
        <v>0</v>
      </c>
    </row>
    <row r="30" spans="2:6" x14ac:dyDescent="0.35">
      <c r="B30" s="56" t="s">
        <v>15</v>
      </c>
      <c r="C30" s="56"/>
      <c r="D30" s="57">
        <f>SUM(E27:E29)</f>
        <v>0</v>
      </c>
      <c r="E30" s="57"/>
    </row>
    <row r="31" spans="2:6" x14ac:dyDescent="0.35">
      <c r="B31" s="58" t="s">
        <v>5</v>
      </c>
      <c r="C31" s="58"/>
      <c r="D31" s="50">
        <f>ROUND((1-$D$11)*$D30,0)</f>
        <v>0</v>
      </c>
      <c r="E31" s="50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8:M9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disablePrompts="1"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scale="56" fitToHeight="0" orientation="portrait" r:id="rId1"/>
  <headerFooter>
    <oddHeader>&amp;LGara a procedura aperta per l'affidamento di un Accordo Quadro per la fornitura di sistemi e strumenti per la gestione del diabete (ID2852)
Consip Public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GARANZIE CONVENZIONE-AQ</vt:lpstr>
      <vt:lpstr>ISTRUZIONI!Area_stampa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Micara Andrea</cp:lastModifiedBy>
  <cp:lastPrinted>2025-07-09T14:54:33Z</cp:lastPrinted>
  <dcterms:created xsi:type="dcterms:W3CDTF">2016-02-02T10:53:31Z</dcterms:created>
  <dcterms:modified xsi:type="dcterms:W3CDTF">2025-07-09T14:54:39Z</dcterms:modified>
</cp:coreProperties>
</file>