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0" windowWidth="10815" windowHeight="10215" tabRatio="898" activeTab="0"/>
  </bookViews>
  <sheets>
    <sheet name="Canoni Trimestrali Unitari" sheetId="1" r:id="rId1"/>
  </sheets>
  <definedNames/>
  <calcPr fullCalcOnLoad="1"/>
</workbook>
</file>

<file path=xl/sharedStrings.xml><?xml version="1.0" encoding="utf-8"?>
<sst xmlns="http://schemas.openxmlformats.org/spreadsheetml/2006/main" count="134" uniqueCount="88">
  <si>
    <t>Gold</t>
  </si>
  <si>
    <t>Silver</t>
  </si>
  <si>
    <t>SLA</t>
  </si>
  <si>
    <t>GPDL</t>
  </si>
  <si>
    <t>LFPC1</t>
  </si>
  <si>
    <t>LFPC2</t>
  </si>
  <si>
    <t>FLCD1</t>
  </si>
  <si>
    <t>FLCD2</t>
  </si>
  <si>
    <t>LFNB1</t>
  </si>
  <si>
    <t>LFNB2</t>
  </si>
  <si>
    <t>LFBN3</t>
  </si>
  <si>
    <t>LFST1</t>
  </si>
  <si>
    <t>LFST4</t>
  </si>
  <si>
    <t>LFST5</t>
  </si>
  <si>
    <t xml:space="preserve"> MAN6</t>
  </si>
  <si>
    <t xml:space="preserve"> MAN4</t>
  </si>
  <si>
    <t xml:space="preserve"> MAN7</t>
  </si>
  <si>
    <t xml:space="preserve"> MAN8</t>
  </si>
  <si>
    <t>MAN11</t>
  </si>
  <si>
    <t xml:space="preserve"> MAN9</t>
  </si>
  <si>
    <t xml:space="preserve"> MAN1</t>
  </si>
  <si>
    <t xml:space="preserve"> MAN5</t>
  </si>
  <si>
    <t xml:space="preserve"> MAN2</t>
  </si>
  <si>
    <t>MAN21</t>
  </si>
  <si>
    <t xml:space="preserve"> MAN3</t>
  </si>
  <si>
    <t xml:space="preserve"> PRE1</t>
  </si>
  <si>
    <t xml:space="preserve"> PRE2</t>
  </si>
  <si>
    <t xml:space="preserve"> LSW1</t>
  </si>
  <si>
    <t xml:space="preserve"> LSW2</t>
  </si>
  <si>
    <t xml:space="preserve"> LSW3</t>
  </si>
  <si>
    <t xml:space="preserve"> LSW4</t>
  </si>
  <si>
    <t>Servizio di manutenzione Notebook dell’Amministrazione</t>
  </si>
  <si>
    <t>Servizio di manutenzione stampanti personali dell’Amministrazione</t>
  </si>
  <si>
    <t>Servizio di manutenzione scanner dell’Amministrazione</t>
  </si>
  <si>
    <t>Servizio di manutenzione apparecchiature di stampa e copia dell’Amministrazione</t>
  </si>
  <si>
    <t>NA</t>
  </si>
  <si>
    <t>Servizio  di gestione della Pdl con presidio VIP</t>
  </si>
  <si>
    <t>Servizio  di gestione della Pdl con presidio standard</t>
  </si>
  <si>
    <t>Servizio  di gestione della Pdl senza presidio</t>
  </si>
  <si>
    <t>Servizio di presidio sedi standard (Canone per sede)</t>
  </si>
  <si>
    <t>Servizio di presidio sedi VIP (Canone per sede)</t>
  </si>
  <si>
    <t>Note</t>
  </si>
  <si>
    <t>Sezione 1 - Servizi obbligatori</t>
  </si>
  <si>
    <t>Cod.</t>
  </si>
  <si>
    <t>Gara a procedura aperta ai sensi del D.Lgs. 163/2006 e s.m.i., per l'Accordo Quadro per i servizi di Desktop Outourcing per le PPAA</t>
  </si>
  <si>
    <t>Oneri derivanti da rischi interferenziali non soggetti a ribasso</t>
  </si>
  <si>
    <t>Importo globale</t>
  </si>
  <si>
    <t>Canone trimestrale unitario a base d'asta</t>
  </si>
  <si>
    <t>Quantità
(A)</t>
  </si>
  <si>
    <t>Canone trimestrale unitario offerto
(B)</t>
  </si>
  <si>
    <t>Verifica superamento base d'asta complessiva</t>
  </si>
  <si>
    <t>Data</t>
  </si>
  <si>
    <t>_________________________________</t>
  </si>
  <si>
    <t>Firma</t>
  </si>
  <si>
    <t>___________________________________________________</t>
  </si>
  <si>
    <t>Importo complessivo a base d'asta per 12 trimestri (36 mesi)</t>
  </si>
  <si>
    <t>Note di controllo: impostare formule</t>
  </si>
  <si>
    <t>Sezione 3 - Altri servizi opzionali</t>
  </si>
  <si>
    <t>Canone trimestrale complessivo per i servizi obbligatori</t>
  </si>
  <si>
    <t>Prezzo totale offerto per 12 trimestri
(36 mesi)
(A x B x 12)</t>
  </si>
  <si>
    <t>Canone trimestrale complessivo per i servizi opzionali di locazione HW</t>
  </si>
  <si>
    <t>Locazione operativa PC desktop in configurazione base</t>
  </si>
  <si>
    <t>Locazione operativa PC desktop in configurazione evoluta</t>
  </si>
  <si>
    <t>Locazione operativa Monitor LCD da 19”</t>
  </si>
  <si>
    <t>Locazione operativa Monitor LCD da 22”</t>
  </si>
  <si>
    <t>Locazione operativa Notebook in configurazione base</t>
  </si>
  <si>
    <t>Locazione operativa Notebook in configurazione di fascia professionale</t>
  </si>
  <si>
    <t>Locazione operativa notebook  in configurazione ultraportatile</t>
  </si>
  <si>
    <t>Locazione operativa stampante laser personale</t>
  </si>
  <si>
    <t>Locazione operativa di scanner personale</t>
  </si>
  <si>
    <t>Locazione operativa di apparecchiatura di stampa/copia/scansione (multifunzione) di workgroup</t>
  </si>
  <si>
    <t>Servizio di manutenzione PC desktop in locazione operativa</t>
  </si>
  <si>
    <t>Servizio di manutenzione Monitor LCD in locazione operativa</t>
  </si>
  <si>
    <t>Servizio di manutenzione Notebook in locazione operativa</t>
  </si>
  <si>
    <t>Servizio di manutenzione stampante personale laser in locazione operativa</t>
  </si>
  <si>
    <t>Servizio di manutenzione scanner in locazione operativa</t>
  </si>
  <si>
    <t>Servizio di manutenzione apparecchiature di stampa e copia  workgroup  in locazione operativa</t>
  </si>
  <si>
    <t>Sezione 2 - Servizi opzionali di locazione operativa HW</t>
  </si>
  <si>
    <t>Servizio di fornitura in uso SW Microsoft per Pdl: opzione base</t>
  </si>
  <si>
    <t>Servizio di fornitura in uso SW Microsoft per Pdl: opzione evoluta</t>
  </si>
  <si>
    <t>Servizio di fornitura in uso SW Antivirus per ambiente Microsoft</t>
  </si>
  <si>
    <t>Servizio di fornitura in uso e supporto SW Open source per Pdl</t>
  </si>
  <si>
    <t xml:space="preserve">Canone trimestrale complessivo per altri servizi opzionali </t>
  </si>
  <si>
    <t>Valore complessivo offerto</t>
  </si>
  <si>
    <t>MAN12</t>
  </si>
  <si>
    <t>Servizio di manutenzione PC desktop dell’ Amministrazione con obsolescenza oltre i 5 anni (comprensivo di Monitor)</t>
  </si>
  <si>
    <t xml:space="preserve">Servizio di manutenzione PC desktop dell’ Amministrazione con Obsolescenza fino a 5 anni (comprensivo di Monitor) </t>
  </si>
  <si>
    <t>La_______________________________________rappresentata da______________________________________________nella sua qualità di________________________________offre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</si>
</sst>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00"/>
    <numFmt numFmtId="166" formatCode="0.0000"/>
    <numFmt numFmtId="167" formatCode="#,##0.0000"/>
    <numFmt numFmtId="168" formatCode="&quot;€&quot;\ 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#,##0\ [$€-1];[Red]\-#,##0\ [$€-1]"/>
  </numFmts>
  <fonts count="30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i/>
      <sz val="10"/>
      <color indexed="8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b/>
      <i/>
      <sz val="10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24" borderId="10" xfId="0" applyFont="1" applyFill="1" applyBorder="1" applyAlignment="1">
      <alignment horizontal="center" vertical="center"/>
    </xf>
    <xf numFmtId="4" fontId="6" fillId="24" borderId="10" xfId="0" applyNumberFormat="1" applyFont="1" applyFill="1" applyBorder="1" applyAlignment="1">
      <alignment horizontal="center" vertical="center"/>
    </xf>
    <xf numFmtId="0" fontId="5" fillId="24" borderId="0" xfId="0" applyFont="1" applyFill="1" applyAlignment="1">
      <alignment vertical="center"/>
    </xf>
    <xf numFmtId="49" fontId="5" fillId="24" borderId="10" xfId="0" applyNumberFormat="1" applyFont="1" applyFill="1" applyBorder="1" applyAlignment="1">
      <alignment vertical="center"/>
    </xf>
    <xf numFmtId="3" fontId="5" fillId="24" borderId="10" xfId="0" applyNumberFormat="1" applyFont="1" applyFill="1" applyBorder="1" applyAlignment="1">
      <alignment vertical="center"/>
    </xf>
    <xf numFmtId="44" fontId="5" fillId="24" borderId="10" xfId="0" applyNumberFormat="1" applyFont="1" applyFill="1" applyBorder="1" applyAlignment="1">
      <alignment vertical="center"/>
    </xf>
    <xf numFmtId="44" fontId="6" fillId="24" borderId="10" xfId="0" applyNumberFormat="1" applyFont="1" applyFill="1" applyBorder="1" applyAlignment="1">
      <alignment vertical="center"/>
    </xf>
    <xf numFmtId="49" fontId="5" fillId="24" borderId="0" xfId="0" applyNumberFormat="1" applyFont="1" applyFill="1" applyAlignment="1">
      <alignment vertical="center"/>
    </xf>
    <xf numFmtId="3" fontId="5" fillId="24" borderId="0" xfId="0" applyNumberFormat="1" applyFont="1" applyFill="1" applyAlignment="1">
      <alignment vertical="center"/>
    </xf>
    <xf numFmtId="44" fontId="5" fillId="24" borderId="0" xfId="0" applyNumberFormat="1" applyFont="1" applyFill="1" applyAlignment="1">
      <alignment vertical="center"/>
    </xf>
    <xf numFmtId="0" fontId="7" fillId="24" borderId="10" xfId="0" applyFont="1" applyFill="1" applyBorder="1" applyAlignment="1">
      <alignment vertical="center"/>
    </xf>
    <xf numFmtId="44" fontId="6" fillId="24" borderId="10" xfId="0" applyNumberFormat="1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44" fontId="6" fillId="25" borderId="10" xfId="0" applyNumberFormat="1" applyFont="1" applyFill="1" applyBorder="1" applyAlignment="1">
      <alignment vertical="center"/>
    </xf>
    <xf numFmtId="0" fontId="11" fillId="24" borderId="0" xfId="0" applyFont="1" applyFill="1" applyAlignment="1">
      <alignment vertical="center"/>
    </xf>
    <xf numFmtId="3" fontId="11" fillId="24" borderId="0" xfId="0" applyNumberFormat="1" applyFont="1" applyFill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 wrapText="1"/>
    </xf>
    <xf numFmtId="49" fontId="5" fillId="24" borderId="10" xfId="0" applyNumberFormat="1" applyFont="1" applyFill="1" applyBorder="1" applyAlignment="1">
      <alignment vertical="center" wrapText="1"/>
    </xf>
    <xf numFmtId="0" fontId="5" fillId="24" borderId="0" xfId="0" applyFont="1" applyFill="1" applyAlignment="1">
      <alignment vertical="center" wrapText="1"/>
    </xf>
    <xf numFmtId="0" fontId="5" fillId="25" borderId="11" xfId="0" applyFont="1" applyFill="1" applyBorder="1" applyAlignment="1">
      <alignment vertical="center"/>
    </xf>
    <xf numFmtId="0" fontId="5" fillId="25" borderId="12" xfId="0" applyFont="1" applyFill="1" applyBorder="1" applyAlignment="1">
      <alignment vertical="center"/>
    </xf>
    <xf numFmtId="0" fontId="5" fillId="25" borderId="13" xfId="0" applyFont="1" applyFill="1" applyBorder="1" applyAlignment="1">
      <alignment vertical="center"/>
    </xf>
    <xf numFmtId="44" fontId="5" fillId="24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5" fillId="24" borderId="1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left" vertical="center"/>
    </xf>
    <xf numFmtId="44" fontId="6" fillId="24" borderId="0" xfId="0" applyNumberFormat="1" applyFont="1" applyFill="1" applyBorder="1" applyAlignment="1">
      <alignment vertical="center"/>
    </xf>
    <xf numFmtId="49" fontId="5" fillId="24" borderId="14" xfId="0" applyNumberFormat="1" applyFont="1" applyFill="1" applyBorder="1" applyAlignment="1">
      <alignment vertical="center"/>
    </xf>
    <xf numFmtId="49" fontId="5" fillId="24" borderId="14" xfId="0" applyNumberFormat="1" applyFont="1" applyFill="1" applyBorder="1" applyAlignment="1">
      <alignment vertical="center" wrapText="1"/>
    </xf>
    <xf numFmtId="3" fontId="5" fillId="24" borderId="14" xfId="0" applyNumberFormat="1" applyFont="1" applyFill="1" applyBorder="1" applyAlignment="1">
      <alignment vertical="center"/>
    </xf>
    <xf numFmtId="44" fontId="5" fillId="24" borderId="14" xfId="0" applyNumberFormat="1" applyFont="1" applyFill="1" applyBorder="1" applyAlignment="1">
      <alignment vertical="center"/>
    </xf>
    <xf numFmtId="44" fontId="5" fillId="24" borderId="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44" fontId="6" fillId="24" borderId="0" xfId="0" applyNumberFormat="1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3" fontId="5" fillId="24" borderId="10" xfId="0" applyNumberFormat="1" applyFont="1" applyFill="1" applyBorder="1" applyAlignment="1">
      <alignment horizontal="center" vertical="center" wrapText="1"/>
    </xf>
    <xf numFmtId="44" fontId="5" fillId="24" borderId="10" xfId="0" applyNumberFormat="1" applyFont="1" applyFill="1" applyBorder="1" applyAlignment="1">
      <alignment horizontal="center" vertical="center" wrapText="1"/>
    </xf>
    <xf numFmtId="44" fontId="5" fillId="6" borderId="10" xfId="0" applyNumberFormat="1" applyFont="1" applyFill="1" applyBorder="1" applyAlignment="1" applyProtection="1">
      <alignment vertical="center"/>
      <protection locked="0"/>
    </xf>
    <xf numFmtId="0" fontId="5" fillId="25" borderId="11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left" vertical="center"/>
    </xf>
    <xf numFmtId="0" fontId="6" fillId="24" borderId="12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/>
    </xf>
    <xf numFmtId="44" fontId="5" fillId="24" borderId="15" xfId="0" applyNumberFormat="1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left" vertical="center"/>
    </xf>
    <xf numFmtId="0" fontId="6" fillId="24" borderId="17" xfId="0" applyFont="1" applyFill="1" applyBorder="1" applyAlignment="1">
      <alignment horizontal="left" vertical="center"/>
    </xf>
    <xf numFmtId="0" fontId="6" fillId="24" borderId="18" xfId="0" applyFont="1" applyFill="1" applyBorder="1" applyAlignment="1">
      <alignment horizontal="left" vertical="center"/>
    </xf>
    <xf numFmtId="0" fontId="10" fillId="25" borderId="11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left" vertical="center"/>
    </xf>
    <xf numFmtId="49" fontId="6" fillId="24" borderId="12" xfId="0" applyNumberFormat="1" applyFont="1" applyFill="1" applyBorder="1" applyAlignment="1">
      <alignment horizontal="left" vertical="center"/>
    </xf>
    <xf numFmtId="49" fontId="6" fillId="24" borderId="13" xfId="0" applyNumberFormat="1" applyFont="1" applyFill="1" applyBorder="1" applyAlignment="1">
      <alignment horizontal="left" vertical="center"/>
    </xf>
    <xf numFmtId="44" fontId="6" fillId="24" borderId="16" xfId="0" applyNumberFormat="1" applyFont="1" applyFill="1" applyBorder="1" applyAlignment="1">
      <alignment horizontal="center" vertical="center"/>
    </xf>
    <xf numFmtId="44" fontId="6" fillId="24" borderId="18" xfId="0" applyNumberFormat="1" applyFont="1" applyFill="1" applyBorder="1" applyAlignment="1">
      <alignment horizontal="center" vertical="center"/>
    </xf>
    <xf numFmtId="44" fontId="6" fillId="24" borderId="15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Comma 2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Comma" xfId="53"/>
    <cellStyle name="Comma [0]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Currency" xfId="62"/>
    <cellStyle name="Currency [0]" xfId="63"/>
    <cellStyle name="Warning Text" xfId="64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0"/>
  <sheetViews>
    <sheetView tabSelected="1" zoomScale="85" zoomScaleNormal="85" zoomScalePageLayoutView="0" workbookViewId="0" topLeftCell="A1">
      <selection activeCell="G10" sqref="G10"/>
    </sheetView>
  </sheetViews>
  <sheetFormatPr defaultColWidth="9.140625" defaultRowHeight="12.75"/>
  <cols>
    <col min="1" max="2" width="9.140625" style="3" customWidth="1"/>
    <col min="3" max="3" width="53.7109375" style="20" customWidth="1"/>
    <col min="4" max="4" width="10.28125" style="20" customWidth="1"/>
    <col min="5" max="5" width="16.7109375" style="9" customWidth="1"/>
    <col min="6" max="6" width="17.8515625" style="10" customWidth="1"/>
    <col min="7" max="7" width="14.7109375" style="10" bestFit="1" customWidth="1"/>
    <col min="8" max="8" width="36.421875" style="10" bestFit="1" customWidth="1"/>
    <col min="9" max="9" width="39.140625" style="3" bestFit="1" customWidth="1"/>
    <col min="10" max="10" width="2.140625" style="3" customWidth="1"/>
    <col min="11" max="11" width="9.140625" style="3" customWidth="1"/>
    <col min="12" max="12" width="17.421875" style="3" bestFit="1" customWidth="1"/>
    <col min="13" max="13" width="15.421875" style="3" bestFit="1" customWidth="1"/>
    <col min="14" max="16384" width="9.140625" style="3" customWidth="1"/>
  </cols>
  <sheetData>
    <row r="2" ht="15">
      <c r="C2" s="3" t="s">
        <v>87</v>
      </c>
    </row>
    <row r="3" spans="2:12" ht="39.75" customHeight="1">
      <c r="B3" s="35"/>
      <c r="C3" s="55" t="s">
        <v>44</v>
      </c>
      <c r="D3" s="56"/>
      <c r="E3" s="56"/>
      <c r="F3" s="56"/>
      <c r="G3" s="56"/>
      <c r="H3" s="57"/>
      <c r="I3" s="26"/>
      <c r="L3" s="38"/>
    </row>
    <row r="4" spans="2:9" ht="60">
      <c r="B4" s="1" t="s">
        <v>43</v>
      </c>
      <c r="C4" s="18" t="s">
        <v>42</v>
      </c>
      <c r="D4" s="25" t="s">
        <v>2</v>
      </c>
      <c r="E4" s="13" t="s">
        <v>48</v>
      </c>
      <c r="F4" s="12" t="s">
        <v>47</v>
      </c>
      <c r="G4" s="12" t="s">
        <v>49</v>
      </c>
      <c r="H4" s="12" t="s">
        <v>59</v>
      </c>
      <c r="I4" s="2" t="s">
        <v>41</v>
      </c>
    </row>
    <row r="5" spans="2:12" ht="15">
      <c r="B5" s="4" t="s">
        <v>3</v>
      </c>
      <c r="C5" s="19" t="s">
        <v>36</v>
      </c>
      <c r="D5" s="19" t="s">
        <v>0</v>
      </c>
      <c r="E5" s="5">
        <v>500</v>
      </c>
      <c r="F5" s="6">
        <v>108</v>
      </c>
      <c r="G5" s="41"/>
      <c r="H5" s="6">
        <f>E5*G5*12</f>
        <v>0</v>
      </c>
      <c r="I5" s="11" t="str">
        <f>IF(G5=0,"Immettere valore con massimo due decimali",IF(F5=G5,"OK",(IF(F5&gt;G5,"OK","Valore offerto superiore alla base d'asta!"))))</f>
        <v>Immettere valore con massimo due decimali</v>
      </c>
      <c r="L5" s="10"/>
    </row>
    <row r="6" spans="2:12" ht="15">
      <c r="B6" s="4" t="s">
        <v>3</v>
      </c>
      <c r="C6" s="19" t="s">
        <v>37</v>
      </c>
      <c r="D6" s="19" t="s">
        <v>0</v>
      </c>
      <c r="E6" s="5">
        <v>24500</v>
      </c>
      <c r="F6" s="6">
        <v>54</v>
      </c>
      <c r="G6" s="41"/>
      <c r="H6" s="6">
        <f>E6*G6*12</f>
        <v>0</v>
      </c>
      <c r="I6" s="11" t="str">
        <f>IF(G6=0,"Immettere valore con massimo due decimali",IF(F6=G6,"OK",(IF(F6&gt;G6,"OK","Valore offerto superiore alla base d'asta!"))))</f>
        <v>Immettere valore con massimo due decimali</v>
      </c>
      <c r="L6" s="10"/>
    </row>
    <row r="7" spans="2:12" ht="15.75" thickBot="1">
      <c r="B7" s="30" t="s">
        <v>3</v>
      </c>
      <c r="C7" s="31" t="s">
        <v>38</v>
      </c>
      <c r="D7" s="31" t="s">
        <v>1</v>
      </c>
      <c r="E7" s="32">
        <v>25000</v>
      </c>
      <c r="F7" s="33">
        <v>27</v>
      </c>
      <c r="G7" s="41"/>
      <c r="H7" s="6">
        <f>E7*G7*12</f>
        <v>0</v>
      </c>
      <c r="I7" s="11" t="str">
        <f>IF(G7=0,"Immettere valore con massimo due decimali",IF(F7=G7,"OK",(IF(F7&gt;G7,"OK","Valore offerto superiore alla base d'asta!"))))</f>
        <v>Immettere valore con massimo due decimali</v>
      </c>
      <c r="L7" s="10"/>
    </row>
    <row r="8" spans="2:12" ht="15.75" thickBot="1">
      <c r="B8" s="49" t="s">
        <v>58</v>
      </c>
      <c r="C8" s="50"/>
      <c r="D8" s="51"/>
      <c r="E8" s="63">
        <v>24624000</v>
      </c>
      <c r="F8" s="63"/>
      <c r="G8" s="48">
        <f>SUM(H5:H7)</f>
        <v>0</v>
      </c>
      <c r="H8" s="48"/>
      <c r="I8" s="11"/>
      <c r="L8" s="10"/>
    </row>
    <row r="11" spans="2:9" ht="39.75" customHeight="1">
      <c r="B11" s="35"/>
      <c r="C11" s="55" t="s">
        <v>44</v>
      </c>
      <c r="D11" s="56"/>
      <c r="E11" s="56"/>
      <c r="F11" s="56"/>
      <c r="G11" s="56"/>
      <c r="H11" s="57"/>
      <c r="I11" s="26"/>
    </row>
    <row r="12" spans="2:9" ht="60">
      <c r="B12" s="1" t="s">
        <v>43</v>
      </c>
      <c r="C12" s="18" t="s">
        <v>77</v>
      </c>
      <c r="D12" s="25" t="s">
        <v>2</v>
      </c>
      <c r="E12" s="13" t="s">
        <v>48</v>
      </c>
      <c r="F12" s="12" t="s">
        <v>47</v>
      </c>
      <c r="G12" s="12" t="s">
        <v>49</v>
      </c>
      <c r="H12" s="12" t="s">
        <v>59</v>
      </c>
      <c r="I12" s="2" t="s">
        <v>41</v>
      </c>
    </row>
    <row r="13" spans="2:12" ht="15">
      <c r="B13" s="4" t="s">
        <v>4</v>
      </c>
      <c r="C13" s="19" t="s">
        <v>61</v>
      </c>
      <c r="D13" s="19" t="s">
        <v>35</v>
      </c>
      <c r="E13" s="5">
        <v>13800</v>
      </c>
      <c r="F13" s="6">
        <v>58</v>
      </c>
      <c r="G13" s="41"/>
      <c r="H13" s="6">
        <f aca="true" t="shared" si="0" ref="H13:H22">E13*G13*12</f>
        <v>0</v>
      </c>
      <c r="I13" s="11" t="str">
        <f aca="true" t="shared" si="1" ref="I13:I22">IF(G13=0,"Immettere valore con massimo due decimali",IF(F13=G13,"OK",(IF(F13&gt;G13,"OK","Valore offerto superiore alla base d'asta!"))))</f>
        <v>Immettere valore con massimo due decimali</v>
      </c>
      <c r="L13" s="10"/>
    </row>
    <row r="14" spans="2:12" ht="15">
      <c r="B14" s="27" t="s">
        <v>5</v>
      </c>
      <c r="C14" s="19" t="s">
        <v>62</v>
      </c>
      <c r="D14" s="19" t="s">
        <v>35</v>
      </c>
      <c r="E14" s="5">
        <v>10200</v>
      </c>
      <c r="F14" s="6">
        <v>75</v>
      </c>
      <c r="G14" s="41"/>
      <c r="H14" s="6">
        <f t="shared" si="0"/>
        <v>0</v>
      </c>
      <c r="I14" s="11" t="str">
        <f t="shared" si="1"/>
        <v>Immettere valore con massimo due decimali</v>
      </c>
      <c r="L14" s="10"/>
    </row>
    <row r="15" spans="2:12" ht="15">
      <c r="B15" s="27" t="s">
        <v>6</v>
      </c>
      <c r="C15" s="19" t="s">
        <v>63</v>
      </c>
      <c r="D15" s="19" t="s">
        <v>35</v>
      </c>
      <c r="E15" s="5">
        <v>15000</v>
      </c>
      <c r="F15" s="6">
        <v>10</v>
      </c>
      <c r="G15" s="41"/>
      <c r="H15" s="6">
        <f t="shared" si="0"/>
        <v>0</v>
      </c>
      <c r="I15" s="11" t="str">
        <f t="shared" si="1"/>
        <v>Immettere valore con massimo due decimali</v>
      </c>
      <c r="L15" s="10"/>
    </row>
    <row r="16" spans="2:12" ht="15">
      <c r="B16" s="27" t="s">
        <v>7</v>
      </c>
      <c r="C16" s="19" t="s">
        <v>64</v>
      </c>
      <c r="D16" s="19" t="s">
        <v>35</v>
      </c>
      <c r="E16" s="5">
        <v>7500</v>
      </c>
      <c r="F16" s="6">
        <v>15</v>
      </c>
      <c r="G16" s="41"/>
      <c r="H16" s="6">
        <f t="shared" si="0"/>
        <v>0</v>
      </c>
      <c r="I16" s="11" t="str">
        <f t="shared" si="1"/>
        <v>Immettere valore con massimo due decimali</v>
      </c>
      <c r="L16" s="10"/>
    </row>
    <row r="17" spans="2:12" ht="15">
      <c r="B17" s="27" t="s">
        <v>8</v>
      </c>
      <c r="C17" s="19" t="s">
        <v>65</v>
      </c>
      <c r="D17" s="19" t="s">
        <v>35</v>
      </c>
      <c r="E17" s="5">
        <v>4500</v>
      </c>
      <c r="F17" s="6">
        <v>78</v>
      </c>
      <c r="G17" s="41"/>
      <c r="H17" s="6">
        <f t="shared" si="0"/>
        <v>0</v>
      </c>
      <c r="I17" s="11" t="str">
        <f t="shared" si="1"/>
        <v>Immettere valore con massimo due decimali</v>
      </c>
      <c r="L17" s="10"/>
    </row>
    <row r="18" spans="2:12" ht="30">
      <c r="B18" s="27" t="s">
        <v>9</v>
      </c>
      <c r="C18" s="19" t="s">
        <v>66</v>
      </c>
      <c r="D18" s="19" t="s">
        <v>35</v>
      </c>
      <c r="E18" s="5">
        <v>900</v>
      </c>
      <c r="F18" s="6">
        <v>98</v>
      </c>
      <c r="G18" s="41"/>
      <c r="H18" s="6">
        <f t="shared" si="0"/>
        <v>0</v>
      </c>
      <c r="I18" s="11" t="str">
        <f t="shared" si="1"/>
        <v>Immettere valore con massimo due decimali</v>
      </c>
      <c r="L18" s="10"/>
    </row>
    <row r="19" spans="2:12" ht="30">
      <c r="B19" s="27" t="s">
        <v>10</v>
      </c>
      <c r="C19" s="19" t="s">
        <v>67</v>
      </c>
      <c r="D19" s="19" t="s">
        <v>35</v>
      </c>
      <c r="E19" s="5">
        <v>600</v>
      </c>
      <c r="F19" s="6">
        <v>127</v>
      </c>
      <c r="G19" s="41"/>
      <c r="H19" s="6">
        <f t="shared" si="0"/>
        <v>0</v>
      </c>
      <c r="I19" s="11" t="str">
        <f t="shared" si="1"/>
        <v>Immettere valore con massimo due decimali</v>
      </c>
      <c r="L19" s="10"/>
    </row>
    <row r="20" spans="2:12" ht="15">
      <c r="B20" s="27" t="s">
        <v>11</v>
      </c>
      <c r="C20" s="19" t="s">
        <v>68</v>
      </c>
      <c r="D20" s="19" t="s">
        <v>35</v>
      </c>
      <c r="E20" s="5">
        <v>15000</v>
      </c>
      <c r="F20" s="6">
        <v>13</v>
      </c>
      <c r="G20" s="41"/>
      <c r="H20" s="6">
        <f t="shared" si="0"/>
        <v>0</v>
      </c>
      <c r="I20" s="11" t="str">
        <f t="shared" si="1"/>
        <v>Immettere valore con massimo due decimali</v>
      </c>
      <c r="L20" s="10"/>
    </row>
    <row r="21" spans="2:12" ht="15">
      <c r="B21" s="27" t="s">
        <v>12</v>
      </c>
      <c r="C21" s="19" t="s">
        <v>69</v>
      </c>
      <c r="D21" s="19" t="s">
        <v>35</v>
      </c>
      <c r="E21" s="5">
        <v>9000</v>
      </c>
      <c r="F21" s="6">
        <v>8</v>
      </c>
      <c r="G21" s="41"/>
      <c r="H21" s="6">
        <f t="shared" si="0"/>
        <v>0</v>
      </c>
      <c r="I21" s="11" t="str">
        <f t="shared" si="1"/>
        <v>Immettere valore con massimo due decimali</v>
      </c>
      <c r="L21" s="10"/>
    </row>
    <row r="22" spans="2:12" ht="30.75" thickBot="1">
      <c r="B22" s="27" t="s">
        <v>13</v>
      </c>
      <c r="C22" s="19" t="s">
        <v>70</v>
      </c>
      <c r="D22" s="19" t="s">
        <v>35</v>
      </c>
      <c r="E22" s="5">
        <v>1500</v>
      </c>
      <c r="F22" s="6">
        <v>426</v>
      </c>
      <c r="G22" s="41"/>
      <c r="H22" s="6">
        <f t="shared" si="0"/>
        <v>0</v>
      </c>
      <c r="I22" s="11" t="str">
        <f t="shared" si="1"/>
        <v>Immettere valore con massimo due decimali</v>
      </c>
      <c r="L22" s="10"/>
    </row>
    <row r="23" spans="2:12" ht="15.75" thickBot="1">
      <c r="B23" s="49" t="s">
        <v>60</v>
      </c>
      <c r="C23" s="50"/>
      <c r="D23" s="51"/>
      <c r="E23" s="61">
        <v>38991600</v>
      </c>
      <c r="F23" s="62"/>
      <c r="G23" s="48">
        <f>SUM(H13:H22)</f>
        <v>0</v>
      </c>
      <c r="H23" s="48"/>
      <c r="I23" s="11"/>
      <c r="L23" s="10"/>
    </row>
    <row r="24" spans="2:8" ht="15">
      <c r="B24" s="28"/>
      <c r="C24" s="28"/>
      <c r="D24" s="28"/>
      <c r="E24" s="36"/>
      <c r="F24" s="36"/>
      <c r="G24" s="34"/>
      <c r="H24" s="34"/>
    </row>
    <row r="25" spans="2:8" ht="15">
      <c r="B25" s="28"/>
      <c r="C25" s="28"/>
      <c r="D25" s="28"/>
      <c r="E25" s="36"/>
      <c r="F25" s="36"/>
      <c r="G25" s="34"/>
      <c r="H25" s="34"/>
    </row>
    <row r="26" spans="2:9" ht="39.75" customHeight="1">
      <c r="B26" s="35"/>
      <c r="C26" s="55" t="s">
        <v>44</v>
      </c>
      <c r="D26" s="56"/>
      <c r="E26" s="56"/>
      <c r="F26" s="56"/>
      <c r="G26" s="56"/>
      <c r="H26" s="57"/>
      <c r="I26" s="26"/>
    </row>
    <row r="27" spans="2:9" ht="60">
      <c r="B27" s="1" t="s">
        <v>43</v>
      </c>
      <c r="C27" s="18" t="s">
        <v>57</v>
      </c>
      <c r="D27" s="25" t="s">
        <v>2</v>
      </c>
      <c r="E27" s="13" t="s">
        <v>48</v>
      </c>
      <c r="F27" s="12" t="s">
        <v>47</v>
      </c>
      <c r="G27" s="12" t="s">
        <v>49</v>
      </c>
      <c r="H27" s="12" t="s">
        <v>59</v>
      </c>
      <c r="I27" s="2" t="s">
        <v>41</v>
      </c>
    </row>
    <row r="28" spans="2:12" ht="15">
      <c r="B28" s="17" t="s">
        <v>14</v>
      </c>
      <c r="C28" s="19" t="s">
        <v>71</v>
      </c>
      <c r="D28" s="39" t="s">
        <v>0</v>
      </c>
      <c r="E28" s="39">
        <v>24000</v>
      </c>
      <c r="F28" s="40">
        <v>7</v>
      </c>
      <c r="G28" s="41"/>
      <c r="H28" s="6">
        <f>E28*G28*12</f>
        <v>0</v>
      </c>
      <c r="I28" s="11" t="str">
        <f aca="true" t="shared" si="2" ref="I28:I45">IF(G28=0,"Immettere valore con massimo due decimali",IF(F28=G28,"OK",(IF(F28&gt;G28,"OK","Valore offerto superiore alla base d'asta!"))))</f>
        <v>Immettere valore con massimo due decimali</v>
      </c>
      <c r="L28" s="10"/>
    </row>
    <row r="29" spans="2:12" ht="15">
      <c r="B29" s="17" t="s">
        <v>15</v>
      </c>
      <c r="C29" s="19" t="s">
        <v>72</v>
      </c>
      <c r="D29" s="39" t="s">
        <v>0</v>
      </c>
      <c r="E29" s="39">
        <v>22500</v>
      </c>
      <c r="F29" s="40">
        <v>2</v>
      </c>
      <c r="G29" s="41"/>
      <c r="H29" s="6">
        <f aca="true" t="shared" si="3" ref="H29:H45">E29*G29*12</f>
        <v>0</v>
      </c>
      <c r="I29" s="11" t="str">
        <f t="shared" si="2"/>
        <v>Immettere valore con massimo due decimali</v>
      </c>
      <c r="L29" s="10"/>
    </row>
    <row r="30" spans="2:12" ht="15">
      <c r="B30" s="17" t="s">
        <v>16</v>
      </c>
      <c r="C30" s="19" t="s">
        <v>73</v>
      </c>
      <c r="D30" s="39" t="s">
        <v>0</v>
      </c>
      <c r="E30" s="39">
        <v>6000</v>
      </c>
      <c r="F30" s="40">
        <v>9</v>
      </c>
      <c r="G30" s="41"/>
      <c r="H30" s="6">
        <f t="shared" si="3"/>
        <v>0</v>
      </c>
      <c r="I30" s="11" t="str">
        <f t="shared" si="2"/>
        <v>Immettere valore con massimo due decimali</v>
      </c>
      <c r="L30" s="10"/>
    </row>
    <row r="31" spans="2:12" ht="30">
      <c r="B31" s="17" t="s">
        <v>17</v>
      </c>
      <c r="C31" s="19" t="s">
        <v>74</v>
      </c>
      <c r="D31" s="39" t="s">
        <v>0</v>
      </c>
      <c r="E31" s="39">
        <v>15000</v>
      </c>
      <c r="F31" s="40">
        <v>2</v>
      </c>
      <c r="G31" s="41"/>
      <c r="H31" s="6">
        <f t="shared" si="3"/>
        <v>0</v>
      </c>
      <c r="I31" s="11" t="str">
        <f t="shared" si="2"/>
        <v>Immettere valore con massimo due decimali</v>
      </c>
      <c r="L31" s="10"/>
    </row>
    <row r="32" spans="2:12" ht="15">
      <c r="B32" s="17" t="s">
        <v>18</v>
      </c>
      <c r="C32" s="19" t="s">
        <v>75</v>
      </c>
      <c r="D32" s="39" t="s">
        <v>0</v>
      </c>
      <c r="E32" s="39">
        <v>9000</v>
      </c>
      <c r="F32" s="40">
        <v>1</v>
      </c>
      <c r="G32" s="41"/>
      <c r="H32" s="6">
        <f t="shared" si="3"/>
        <v>0</v>
      </c>
      <c r="I32" s="11" t="str">
        <f t="shared" si="2"/>
        <v>Immettere valore con massimo due decimali</v>
      </c>
      <c r="L32" s="10"/>
    </row>
    <row r="33" spans="2:12" ht="30">
      <c r="B33" s="17" t="s">
        <v>19</v>
      </c>
      <c r="C33" s="19" t="s">
        <v>76</v>
      </c>
      <c r="D33" s="39" t="s">
        <v>0</v>
      </c>
      <c r="E33" s="39">
        <v>1500</v>
      </c>
      <c r="F33" s="40">
        <v>132</v>
      </c>
      <c r="G33" s="41"/>
      <c r="H33" s="6">
        <f t="shared" si="3"/>
        <v>0</v>
      </c>
      <c r="I33" s="11" t="str">
        <f t="shared" si="2"/>
        <v>Immettere valore con massimo due decimali</v>
      </c>
      <c r="L33" s="10"/>
    </row>
    <row r="34" spans="2:12" ht="30">
      <c r="B34" s="17" t="s">
        <v>20</v>
      </c>
      <c r="C34" s="19" t="s">
        <v>86</v>
      </c>
      <c r="D34" s="39" t="s">
        <v>0</v>
      </c>
      <c r="E34" s="39">
        <v>11200</v>
      </c>
      <c r="F34" s="40">
        <v>48</v>
      </c>
      <c r="G34" s="41"/>
      <c r="H34" s="6">
        <f t="shared" si="3"/>
        <v>0</v>
      </c>
      <c r="I34" s="11" t="str">
        <f t="shared" si="2"/>
        <v>Immettere valore con massimo due decimali</v>
      </c>
      <c r="L34" s="10"/>
    </row>
    <row r="35" spans="2:12" ht="30">
      <c r="B35" s="17" t="s">
        <v>84</v>
      </c>
      <c r="C35" s="19" t="s">
        <v>85</v>
      </c>
      <c r="D35" s="39" t="s">
        <v>0</v>
      </c>
      <c r="E35" s="39">
        <v>4800</v>
      </c>
      <c r="F35" s="40">
        <v>67</v>
      </c>
      <c r="G35" s="41"/>
      <c r="H35" s="6">
        <f t="shared" si="3"/>
        <v>0</v>
      </c>
      <c r="I35" s="11" t="str">
        <f t="shared" si="2"/>
        <v>Immettere valore con massimo due decimali</v>
      </c>
      <c r="L35" s="10"/>
    </row>
    <row r="36" spans="2:12" ht="15">
      <c r="B36" s="17" t="s">
        <v>21</v>
      </c>
      <c r="C36" s="19" t="s">
        <v>31</v>
      </c>
      <c r="D36" s="39" t="s">
        <v>0</v>
      </c>
      <c r="E36" s="39">
        <v>3999.9999999999995</v>
      </c>
      <c r="F36" s="40">
        <v>62</v>
      </c>
      <c r="G36" s="41"/>
      <c r="H36" s="6">
        <f t="shared" si="3"/>
        <v>0</v>
      </c>
      <c r="I36" s="11" t="str">
        <f t="shared" si="2"/>
        <v>Immettere valore con massimo due decimali</v>
      </c>
      <c r="L36" s="10"/>
    </row>
    <row r="37" spans="2:12" ht="30">
      <c r="B37" s="17" t="s">
        <v>22</v>
      </c>
      <c r="C37" s="19" t="s">
        <v>32</v>
      </c>
      <c r="D37" s="39" t="s">
        <v>0</v>
      </c>
      <c r="E37" s="39">
        <v>10000</v>
      </c>
      <c r="F37" s="40">
        <v>10</v>
      </c>
      <c r="G37" s="41"/>
      <c r="H37" s="6">
        <f t="shared" si="3"/>
        <v>0</v>
      </c>
      <c r="I37" s="11" t="str">
        <f t="shared" si="2"/>
        <v>Immettere valore con massimo due decimali</v>
      </c>
      <c r="L37" s="10"/>
    </row>
    <row r="38" spans="2:12" ht="15">
      <c r="B38" s="17" t="s">
        <v>23</v>
      </c>
      <c r="C38" s="19" t="s">
        <v>33</v>
      </c>
      <c r="D38" s="39" t="s">
        <v>0</v>
      </c>
      <c r="E38" s="39">
        <v>6000</v>
      </c>
      <c r="F38" s="40">
        <v>3</v>
      </c>
      <c r="G38" s="41"/>
      <c r="H38" s="6">
        <f t="shared" si="3"/>
        <v>0</v>
      </c>
      <c r="I38" s="11" t="str">
        <f t="shared" si="2"/>
        <v>Immettere valore con massimo due decimali</v>
      </c>
      <c r="L38" s="10"/>
    </row>
    <row r="39" spans="2:12" ht="30">
      <c r="B39" s="17" t="s">
        <v>24</v>
      </c>
      <c r="C39" s="19" t="s">
        <v>34</v>
      </c>
      <c r="D39" s="39" t="s">
        <v>0</v>
      </c>
      <c r="E39" s="39">
        <v>1000</v>
      </c>
      <c r="F39" s="40">
        <v>315</v>
      </c>
      <c r="G39" s="41"/>
      <c r="H39" s="6">
        <f t="shared" si="3"/>
        <v>0</v>
      </c>
      <c r="I39" s="11" t="str">
        <f t="shared" si="2"/>
        <v>Immettere valore con massimo due decimali</v>
      </c>
      <c r="L39" s="10"/>
    </row>
    <row r="40" spans="2:12" ht="15">
      <c r="B40" s="17" t="s">
        <v>25</v>
      </c>
      <c r="C40" s="19" t="s">
        <v>39</v>
      </c>
      <c r="D40" s="39" t="s">
        <v>0</v>
      </c>
      <c r="E40" s="39">
        <v>123</v>
      </c>
      <c r="F40" s="40">
        <v>17500</v>
      </c>
      <c r="G40" s="41"/>
      <c r="H40" s="6">
        <f t="shared" si="3"/>
        <v>0</v>
      </c>
      <c r="I40" s="11" t="str">
        <f t="shared" si="2"/>
        <v>Immettere valore con massimo due decimali</v>
      </c>
      <c r="L40" s="10"/>
    </row>
    <row r="41" spans="2:12" ht="15">
      <c r="B41" s="17" t="s">
        <v>26</v>
      </c>
      <c r="C41" s="19" t="s">
        <v>40</v>
      </c>
      <c r="D41" s="39" t="s">
        <v>0</v>
      </c>
      <c r="E41" s="39">
        <v>15</v>
      </c>
      <c r="F41" s="40">
        <v>27500</v>
      </c>
      <c r="G41" s="41"/>
      <c r="H41" s="6">
        <f t="shared" si="3"/>
        <v>0</v>
      </c>
      <c r="I41" s="11" t="str">
        <f t="shared" si="2"/>
        <v>Immettere valore con massimo due decimali</v>
      </c>
      <c r="L41" s="10"/>
    </row>
    <row r="42" spans="2:12" ht="30">
      <c r="B42" s="17" t="s">
        <v>27</v>
      </c>
      <c r="C42" s="19" t="s">
        <v>78</v>
      </c>
      <c r="D42" s="39" t="s">
        <v>35</v>
      </c>
      <c r="E42" s="39">
        <v>10500</v>
      </c>
      <c r="F42" s="40">
        <v>61</v>
      </c>
      <c r="G42" s="41"/>
      <c r="H42" s="6">
        <f t="shared" si="3"/>
        <v>0</v>
      </c>
      <c r="I42" s="11" t="str">
        <f t="shared" si="2"/>
        <v>Immettere valore con massimo due decimali</v>
      </c>
      <c r="L42" s="10"/>
    </row>
    <row r="43" spans="2:12" ht="30">
      <c r="B43" s="17" t="s">
        <v>28</v>
      </c>
      <c r="C43" s="19" t="s">
        <v>79</v>
      </c>
      <c r="D43" s="39" t="s">
        <v>35</v>
      </c>
      <c r="E43" s="39">
        <v>7500</v>
      </c>
      <c r="F43" s="40">
        <v>78</v>
      </c>
      <c r="G43" s="41"/>
      <c r="H43" s="6">
        <f t="shared" si="3"/>
        <v>0</v>
      </c>
      <c r="I43" s="11" t="str">
        <f t="shared" si="2"/>
        <v>Immettere valore con massimo due decimali</v>
      </c>
      <c r="L43" s="10"/>
    </row>
    <row r="44" spans="2:12" ht="30">
      <c r="B44" s="17" t="s">
        <v>29</v>
      </c>
      <c r="C44" s="19" t="s">
        <v>80</v>
      </c>
      <c r="D44" s="39" t="s">
        <v>35</v>
      </c>
      <c r="E44" s="39">
        <v>14250</v>
      </c>
      <c r="F44" s="40">
        <v>30</v>
      </c>
      <c r="G44" s="41"/>
      <c r="H44" s="6">
        <f t="shared" si="3"/>
        <v>0</v>
      </c>
      <c r="I44" s="11" t="str">
        <f t="shared" si="2"/>
        <v>Immettere valore con massimo due decimali</v>
      </c>
      <c r="L44" s="10"/>
    </row>
    <row r="45" spans="2:12" ht="30.75" thickBot="1">
      <c r="B45" s="17" t="s">
        <v>30</v>
      </c>
      <c r="C45" s="19" t="s">
        <v>81</v>
      </c>
      <c r="D45" s="39" t="s">
        <v>35</v>
      </c>
      <c r="E45" s="39">
        <v>1500</v>
      </c>
      <c r="F45" s="40">
        <v>38</v>
      </c>
      <c r="G45" s="41"/>
      <c r="H45" s="6">
        <f t="shared" si="3"/>
        <v>0</v>
      </c>
      <c r="I45" s="11" t="str">
        <f t="shared" si="2"/>
        <v>Immettere valore con massimo due decimali</v>
      </c>
      <c r="L45" s="10"/>
    </row>
    <row r="46" spans="2:12" ht="15.75" thickBot="1">
      <c r="B46" s="49" t="s">
        <v>82</v>
      </c>
      <c r="C46" s="50"/>
      <c r="D46" s="51"/>
      <c r="E46" s="61">
        <v>75830400</v>
      </c>
      <c r="F46" s="62"/>
      <c r="G46" s="48">
        <f>SUM(H28:H45)</f>
        <v>0</v>
      </c>
      <c r="H46" s="48"/>
      <c r="I46" s="11"/>
      <c r="L46" s="10"/>
    </row>
    <row r="47" spans="3:8" ht="15">
      <c r="C47" s="3"/>
      <c r="D47" s="3"/>
      <c r="E47" s="3"/>
      <c r="F47" s="3"/>
      <c r="G47" s="3"/>
      <c r="H47" s="3"/>
    </row>
    <row r="48" spans="3:8" ht="15">
      <c r="C48" s="3"/>
      <c r="D48" s="3"/>
      <c r="E48" s="3"/>
      <c r="F48" s="3"/>
      <c r="G48" s="3"/>
      <c r="H48" s="3"/>
    </row>
    <row r="49" spans="2:8" ht="15">
      <c r="B49" s="8"/>
      <c r="C49" s="58" t="s">
        <v>83</v>
      </c>
      <c r="D49" s="59"/>
      <c r="E49" s="59"/>
      <c r="F49" s="59"/>
      <c r="G49" s="60"/>
      <c r="H49" s="6">
        <f>SUM(G8,G23,G46)</f>
        <v>0</v>
      </c>
    </row>
    <row r="50" spans="3:8" ht="15">
      <c r="C50" s="45" t="s">
        <v>45</v>
      </c>
      <c r="D50" s="46"/>
      <c r="E50" s="46"/>
      <c r="F50" s="46"/>
      <c r="G50" s="47"/>
      <c r="H50" s="41"/>
    </row>
    <row r="51" spans="3:8" ht="15">
      <c r="C51" s="45" t="s">
        <v>46</v>
      </c>
      <c r="D51" s="46"/>
      <c r="E51" s="46"/>
      <c r="F51" s="46"/>
      <c r="G51" s="47"/>
      <c r="H51" s="7">
        <f>H49+H50</f>
        <v>0</v>
      </c>
    </row>
    <row r="52" spans="3:8" ht="15">
      <c r="C52" s="28"/>
      <c r="D52" s="28"/>
      <c r="E52" s="28"/>
      <c r="F52" s="28"/>
      <c r="G52" s="28"/>
      <c r="H52" s="29"/>
    </row>
    <row r="54" spans="2:8" ht="15">
      <c r="B54" s="52" t="s">
        <v>56</v>
      </c>
      <c r="C54" s="53"/>
      <c r="D54" s="53"/>
      <c r="E54" s="53"/>
      <c r="F54" s="53"/>
      <c r="G54" s="54"/>
      <c r="H54" s="37"/>
    </row>
    <row r="55" spans="2:12" ht="15">
      <c r="B55" s="21" t="s">
        <v>55</v>
      </c>
      <c r="C55" s="22"/>
      <c r="D55" s="22"/>
      <c r="E55" s="22"/>
      <c r="F55" s="22"/>
      <c r="G55" s="23"/>
      <c r="H55" s="14">
        <f>E46+E23+E8</f>
        <v>139446000</v>
      </c>
      <c r="L55" s="10"/>
    </row>
    <row r="56" spans="2:8" ht="15">
      <c r="B56" s="42" t="s">
        <v>50</v>
      </c>
      <c r="C56" s="43"/>
      <c r="D56" s="43"/>
      <c r="E56" s="43"/>
      <c r="F56" s="43"/>
      <c r="G56" s="44"/>
      <c r="H56" s="17" t="str">
        <f>IF(AND(I8="OK",I23="OK",I46="OK"),"OK","Controlla!")</f>
        <v>Controlla!</v>
      </c>
    </row>
    <row r="60" spans="2:8" ht="15">
      <c r="B60" s="15" t="s">
        <v>51</v>
      </c>
      <c r="C60" s="20" t="s">
        <v>52</v>
      </c>
      <c r="E60" s="16" t="s">
        <v>53</v>
      </c>
      <c r="F60" s="24" t="s">
        <v>54</v>
      </c>
      <c r="G60" s="24"/>
      <c r="H60" s="24"/>
    </row>
  </sheetData>
  <sheetProtection password="CDE8" sheet="1"/>
  <mergeCells count="17">
    <mergeCell ref="C3:H3"/>
    <mergeCell ref="C11:H11"/>
    <mergeCell ref="C26:H26"/>
    <mergeCell ref="C49:G49"/>
    <mergeCell ref="E23:F23"/>
    <mergeCell ref="G23:H23"/>
    <mergeCell ref="B46:D46"/>
    <mergeCell ref="E46:F46"/>
    <mergeCell ref="G46:H46"/>
    <mergeCell ref="E8:F8"/>
    <mergeCell ref="B56:G56"/>
    <mergeCell ref="C50:G50"/>
    <mergeCell ref="C51:G51"/>
    <mergeCell ref="G8:H8"/>
    <mergeCell ref="B8:D8"/>
    <mergeCell ref="B23:D23"/>
    <mergeCell ref="B54:G54"/>
  </mergeCells>
  <conditionalFormatting sqref="H56">
    <cfRule type="cellIs" priority="11" dxfId="1" operator="equal" stopIfTrue="1">
      <formula>"KO"</formula>
    </cfRule>
    <cfRule type="cellIs" priority="12" dxfId="0" operator="equal" stopIfTrue="1">
      <formula>"OK"</formula>
    </cfRule>
  </conditionalFormatting>
  <printOptions/>
  <pageMargins left="0.24" right="0.28" top="0.7480314960629921" bottom="0.7480314960629921" header="0.31496062992125984" footer="0.31496062992125984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2011-01-25T15:56:46Z</cp:lastPrinted>
  <dcterms:created xsi:type="dcterms:W3CDTF">2010-05-18T09:34:27Z</dcterms:created>
  <dcterms:modified xsi:type="dcterms:W3CDTF">2011-03-11T17:04:15Z</dcterms:modified>
  <cp:category/>
  <cp:version/>
  <cp:contentType/>
  <cp:contentStatus/>
</cp:coreProperties>
</file>