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  <sheet name="Foglio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2" l="1"/>
  <c r="X4" i="2"/>
  <c r="V4" i="2"/>
  <c r="T4" i="2"/>
  <c r="U4" i="2" s="1"/>
  <c r="R4" i="2"/>
  <c r="P4" i="2"/>
  <c r="N4" i="2"/>
  <c r="L4" i="2"/>
  <c r="M4" i="2" s="1"/>
  <c r="J4" i="2"/>
  <c r="H4" i="2"/>
  <c r="F4" i="2"/>
  <c r="D4" i="2"/>
  <c r="E4" i="2" s="1"/>
  <c r="B4" i="2"/>
  <c r="Z3" i="2"/>
  <c r="X3" i="2"/>
  <c r="V3" i="2"/>
  <c r="T3" i="2"/>
  <c r="R3" i="2"/>
  <c r="P3" i="2"/>
  <c r="N3" i="2"/>
  <c r="L3" i="2"/>
  <c r="J3" i="2"/>
  <c r="H3" i="2"/>
  <c r="F3" i="2"/>
  <c r="D3" i="2"/>
  <c r="B3" i="2"/>
  <c r="AA2" i="2"/>
  <c r="Y2" i="2"/>
  <c r="W2" i="2"/>
  <c r="U2" i="2"/>
  <c r="S2" i="2"/>
  <c r="Q2" i="2"/>
  <c r="O2" i="2"/>
  <c r="M2" i="2"/>
  <c r="K2" i="2"/>
  <c r="I2" i="2"/>
  <c r="G2" i="2"/>
  <c r="E2" i="2"/>
  <c r="C2" i="2"/>
  <c r="O3" i="2" l="1"/>
  <c r="G4" i="2"/>
  <c r="O4" i="2"/>
  <c r="W4" i="2"/>
  <c r="G3" i="2"/>
  <c r="W3" i="2"/>
  <c r="Q3" i="2"/>
  <c r="Y3" i="2"/>
  <c r="AB3" i="2"/>
  <c r="K3" i="2"/>
  <c r="S3" i="2"/>
  <c r="AA3" i="2"/>
  <c r="I4" i="2"/>
  <c r="Q4" i="2"/>
  <c r="Y4" i="2"/>
  <c r="AC2" i="2"/>
  <c r="I3" i="2"/>
  <c r="E3" i="2"/>
  <c r="M3" i="2"/>
  <c r="U3" i="2"/>
  <c r="C4" i="2"/>
  <c r="K4" i="2"/>
  <c r="S4" i="2"/>
  <c r="AA4" i="2"/>
  <c r="C3" i="2"/>
  <c r="AB4" i="2"/>
  <c r="AC3" i="2" l="1"/>
  <c r="AC4" i="2"/>
  <c r="O3" i="1"/>
  <c r="O2" i="1"/>
  <c r="M3" i="1"/>
  <c r="M2" i="1"/>
  <c r="N3" i="1" l="1"/>
  <c r="N2" i="1"/>
  <c r="L3" i="1"/>
  <c r="L2" i="1"/>
  <c r="K3" i="1"/>
  <c r="K2" i="1"/>
  <c r="J3" i="1"/>
  <c r="J2" i="1"/>
  <c r="I3" i="1"/>
  <c r="I2" i="1"/>
  <c r="H3" i="1"/>
  <c r="H2" i="1"/>
  <c r="G3" i="1"/>
  <c r="G2" i="1"/>
  <c r="F3" i="1"/>
  <c r="F2" i="1"/>
  <c r="E3" i="1"/>
  <c r="E2" i="1"/>
  <c r="D3" i="1"/>
  <c r="D2" i="1"/>
  <c r="C3" i="1"/>
  <c r="C2" i="1"/>
  <c r="B3" i="1"/>
  <c r="B2" i="1"/>
</calcChain>
</file>

<file path=xl/sharedStrings.xml><?xml version="1.0" encoding="utf-8"?>
<sst xmlns="http://schemas.openxmlformats.org/spreadsheetml/2006/main" count="35" uniqueCount="24">
  <si>
    <t xml:space="preserve">DAFC </t>
  </si>
  <si>
    <t>DAL</t>
  </si>
  <si>
    <t>DSSBS</t>
  </si>
  <si>
    <t>DSEBM</t>
  </si>
  <si>
    <t>DEPSI</t>
  </si>
  <si>
    <t>DRC</t>
  </si>
  <si>
    <t xml:space="preserve">ALTRO </t>
  </si>
  <si>
    <t>TASSO DI ASSENZA* TOTALE</t>
  </si>
  <si>
    <t>DI CUI ASSENTEISMO PER MALATTIA ED INFORTUNIO</t>
  </si>
  <si>
    <t>DAFC</t>
  </si>
  <si>
    <t>TOTALE</t>
  </si>
  <si>
    <t>ORE DISPONIBILI</t>
  </si>
  <si>
    <t>TOTALE ORE ASSENTEISMO</t>
  </si>
  <si>
    <t xml:space="preserve">ASSENTEISMO PER MALATTIA E INFORTUNI </t>
  </si>
  <si>
    <t>DPG</t>
  </si>
  <si>
    <t>DPGSA</t>
  </si>
  <si>
    <t>DSD</t>
  </si>
  <si>
    <t>DRPP</t>
  </si>
  <si>
    <t>DMCM</t>
  </si>
  <si>
    <t>DSO</t>
  </si>
  <si>
    <t>ALTRO (DCS+DIA)</t>
  </si>
  <si>
    <t>* Il dato confronta il totale delle ore lavorabili  con le ore di assenza verificatesi a qualsiasi titolo: malattia, infortuni, L.104/92, maternità obbligatoria/facoltativa, altri tipi di assenza (permessi elettorali, congedo matr., studio, sciopero, permessi elettorali e sindacali, donazione sangue, perm. speciali L. 53/2000,  etc.)</t>
  </si>
  <si>
    <t>Assenteismo 04/2022 - 06/2022</t>
  </si>
  <si>
    <t>TOTALE 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</si>
</sst>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.35"/>
      <color rgb="FF00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7BCC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0" borderId="0" xfId="0" applyBorder="1"/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9" fillId="4" borderId="0" xfId="0" applyFont="1" applyFill="1"/>
    <xf numFmtId="0" fontId="10" fillId="4" borderId="1" xfId="0" applyFont="1" applyFill="1" applyBorder="1"/>
    <xf numFmtId="0" fontId="9" fillId="0" borderId="10" xfId="0" applyFont="1" applyFill="1" applyBorder="1" applyAlignment="1">
      <alignment horizontal="right" wrapText="1"/>
    </xf>
    <xf numFmtId="0" fontId="11" fillId="6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1" fillId="6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right"/>
    </xf>
    <xf numFmtId="0" fontId="10" fillId="4" borderId="0" xfId="0" applyFont="1" applyFill="1"/>
    <xf numFmtId="0" fontId="11" fillId="4" borderId="0" xfId="0" applyFont="1" applyFill="1"/>
    <xf numFmtId="164" fontId="6" fillId="0" borderId="1" xfId="1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right"/>
    </xf>
    <xf numFmtId="164" fontId="6" fillId="7" borderId="1" xfId="0" applyNumberFormat="1" applyFont="1" applyFill="1" applyBorder="1"/>
    <xf numFmtId="164" fontId="6" fillId="0" borderId="12" xfId="1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0" fontId="12" fillId="4" borderId="0" xfId="0" applyFont="1" applyFill="1"/>
    <xf numFmtId="164" fontId="11" fillId="4" borderId="0" xfId="1" applyNumberFormat="1" applyFont="1" applyFill="1"/>
    <xf numFmtId="9" fontId="11" fillId="4" borderId="0" xfId="1" applyFont="1" applyFill="1"/>
    <xf numFmtId="0" fontId="11" fillId="0" borderId="14" xfId="0" applyFont="1" applyFill="1" applyBorder="1" applyAlignment="1">
      <alignment horizontal="right"/>
    </xf>
    <xf numFmtId="0" fontId="11" fillId="6" borderId="15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0" fontId="11" fillId="4" borderId="0" xfId="0" applyNumberFormat="1" applyFont="1" applyFill="1"/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epilogo%20con%20calcoli%20I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e"/>
      <sheetName val="Riepilogo"/>
    </sheetNames>
    <sheetDataSet>
      <sheetData sheetId="0">
        <row r="9">
          <cell r="B9">
            <v>6310</v>
          </cell>
          <cell r="F9">
            <v>3103</v>
          </cell>
        </row>
        <row r="10">
          <cell r="B10">
            <v>175</v>
          </cell>
          <cell r="F10">
            <v>279</v>
          </cell>
        </row>
        <row r="24">
          <cell r="B24">
            <v>170</v>
          </cell>
          <cell r="F24">
            <v>224</v>
          </cell>
        </row>
        <row r="34">
          <cell r="B34">
            <v>6083</v>
          </cell>
          <cell r="F34">
            <v>8694</v>
          </cell>
        </row>
        <row r="35">
          <cell r="B35">
            <v>542</v>
          </cell>
          <cell r="F35">
            <v>495</v>
          </cell>
        </row>
        <row r="49">
          <cell r="B49">
            <v>88</v>
          </cell>
          <cell r="F49">
            <v>104</v>
          </cell>
        </row>
        <row r="59">
          <cell r="B59">
            <v>15374</v>
          </cell>
          <cell r="F59">
            <v>11483</v>
          </cell>
        </row>
        <row r="60">
          <cell r="B60">
            <v>545</v>
          </cell>
          <cell r="F60">
            <v>615</v>
          </cell>
        </row>
        <row r="74">
          <cell r="B74">
            <v>348</v>
          </cell>
          <cell r="F74">
            <v>118</v>
          </cell>
        </row>
        <row r="84">
          <cell r="B84">
            <v>7619</v>
          </cell>
          <cell r="F84">
            <v>21512</v>
          </cell>
        </row>
        <row r="85">
          <cell r="B85">
            <v>394</v>
          </cell>
          <cell r="F85">
            <v>1675</v>
          </cell>
        </row>
        <row r="99">
          <cell r="B99">
            <v>56</v>
          </cell>
          <cell r="F99">
            <v>740</v>
          </cell>
        </row>
        <row r="109">
          <cell r="B109">
            <v>19616</v>
          </cell>
          <cell r="F109">
            <v>15194</v>
          </cell>
        </row>
        <row r="110">
          <cell r="B110">
            <v>365</v>
          </cell>
          <cell r="F110">
            <v>610</v>
          </cell>
        </row>
        <row r="124">
          <cell r="B124">
            <v>152</v>
          </cell>
          <cell r="F124">
            <v>486</v>
          </cell>
        </row>
        <row r="134">
          <cell r="B134">
            <v>17147</v>
          </cell>
          <cell r="F134">
            <v>24963</v>
          </cell>
        </row>
        <row r="135">
          <cell r="B135">
            <v>1017</v>
          </cell>
          <cell r="F135">
            <v>997</v>
          </cell>
        </row>
        <row r="149">
          <cell r="B149">
            <v>536</v>
          </cell>
          <cell r="F149">
            <v>291</v>
          </cell>
        </row>
        <row r="159">
          <cell r="B159">
            <v>24641</v>
          </cell>
        </row>
        <row r="160">
          <cell r="B160">
            <v>3120</v>
          </cell>
        </row>
        <row r="174">
          <cell r="B174">
            <v>868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M14" sqref="M14"/>
    </sheetView>
  </sheetViews>
  <sheetFormatPr defaultRowHeight="15" x14ac:dyDescent="0.25"/>
  <cols>
    <col min="1" max="1" width="35.28515625" customWidth="1"/>
    <col min="2" max="14" width="8.28515625" customWidth="1"/>
    <col min="15" max="15" width="14.28515625" customWidth="1"/>
    <col min="16" max="16" width="19.7109375" customWidth="1"/>
    <col min="17" max="17" width="1.42578125" hidden="1" customWidth="1"/>
  </cols>
  <sheetData>
    <row r="1" spans="1:16" ht="22.5" x14ac:dyDescent="0.25">
      <c r="A1" s="1" t="s">
        <v>22</v>
      </c>
      <c r="B1" s="2" t="s">
        <v>0</v>
      </c>
      <c r="C1" s="2" t="s">
        <v>1</v>
      </c>
      <c r="D1" s="2" t="s">
        <v>18</v>
      </c>
      <c r="E1" s="2" t="s">
        <v>14</v>
      </c>
      <c r="F1" s="2" t="s">
        <v>15</v>
      </c>
      <c r="G1" s="2" t="s">
        <v>17</v>
      </c>
      <c r="H1" s="2" t="s">
        <v>2</v>
      </c>
      <c r="I1" s="2" t="s">
        <v>3</v>
      </c>
      <c r="J1" s="2" t="s">
        <v>16</v>
      </c>
      <c r="K1" s="2" t="s">
        <v>4</v>
      </c>
      <c r="L1" s="2" t="s">
        <v>5</v>
      </c>
      <c r="M1" s="2" t="s">
        <v>19</v>
      </c>
      <c r="N1" s="2" t="s">
        <v>6</v>
      </c>
      <c r="O1" s="3" t="s">
        <v>23</v>
      </c>
    </row>
    <row r="2" spans="1:16" x14ac:dyDescent="0.25">
      <c r="A2" s="4" t="s">
        <v>7</v>
      </c>
      <c r="B2" s="5">
        <f>Foglio2!E3</f>
        <v>5.6935817805383024E-2</v>
      </c>
      <c r="C2" s="6">
        <f>Foglio2!G3</f>
        <v>8.9100772645076445E-2</v>
      </c>
      <c r="D2" s="6">
        <f>Foglio2!W3</f>
        <v>8.9912987431517891E-2</v>
      </c>
      <c r="E2" s="6">
        <f>Foglio2!I3</f>
        <v>5.3557432726639383E-2</v>
      </c>
      <c r="F2" s="6">
        <f>Foglio2!K3</f>
        <v>7.786351803644477E-2</v>
      </c>
      <c r="G2" s="6">
        <f>Foglio2!U3</f>
        <v>4.014742661576938E-2</v>
      </c>
      <c r="H2" s="6">
        <f>Foglio2!Q3</f>
        <v>1.8607259380097878E-2</v>
      </c>
      <c r="I2" s="6">
        <f>Foglio2!S3</f>
        <v>5.9310666588907678E-2</v>
      </c>
      <c r="J2" s="6">
        <f>Foglio2!M3</f>
        <v>3.9939109882626285E-2</v>
      </c>
      <c r="K2" s="6">
        <f>Foglio2!Y3</f>
        <v>3.5449460127487967E-2</v>
      </c>
      <c r="L2" s="7">
        <f>Foglio2!O3</f>
        <v>5.1712823205145031E-2</v>
      </c>
      <c r="M2" s="7">
        <f>Foglio2!AA3</f>
        <v>0.12661823789618928</v>
      </c>
      <c r="N2" s="6">
        <f>Foglio2!C3</f>
        <v>2.7733755942947701E-2</v>
      </c>
      <c r="O2" s="7">
        <f>Foglio2!AC3</f>
        <v>5.9585449463241243E-2</v>
      </c>
      <c r="P2" s="8"/>
    </row>
    <row r="3" spans="1:16" ht="30" x14ac:dyDescent="0.25">
      <c r="A3" s="4" t="s">
        <v>8</v>
      </c>
      <c r="B3" s="5">
        <f>Foglio2!E4</f>
        <v>1.1962272831838049E-2</v>
      </c>
      <c r="C3" s="6">
        <f>Foglio2!G4</f>
        <v>1.4466546112115732E-2</v>
      </c>
      <c r="D3" s="6">
        <f>Foglio2!W4</f>
        <v>7.2188204962939095E-2</v>
      </c>
      <c r="E3" s="6">
        <f>Foglio2!I4</f>
        <v>1.0276060262997475E-2</v>
      </c>
      <c r="F3" s="6">
        <f>Foglio2!K4</f>
        <v>3.4399404983265151E-2</v>
      </c>
      <c r="G3" s="6">
        <f>Foglio2!U4</f>
        <v>3.1986310385678556E-2</v>
      </c>
      <c r="H3" s="6">
        <f>Foglio2!Q4</f>
        <v>7.7487765089722677E-3</v>
      </c>
      <c r="I3" s="6">
        <f>Foglio2!S4</f>
        <v>3.1259112381174549E-2</v>
      </c>
      <c r="J3" s="6">
        <f>Foglio2!M4</f>
        <v>1.1657252734046388E-2</v>
      </c>
      <c r="K3" s="6">
        <f>Foglio2!Y4</f>
        <v>2.2635618576818003E-2</v>
      </c>
      <c r="L3" s="7">
        <f>Foglio2!O4</f>
        <v>7.3500459377871113E-3</v>
      </c>
      <c r="M3" s="7">
        <f>Foglio2!AA4</f>
        <v>3.5225843107016763E-2</v>
      </c>
      <c r="N3" s="6">
        <f>Foglio2!C4</f>
        <v>2.694136291600634E-2</v>
      </c>
      <c r="O3" s="7">
        <f>Foglio2!AC4</f>
        <v>2.3005518903482465E-2</v>
      </c>
      <c r="P3" s="8"/>
    </row>
    <row r="5" spans="1:16" x14ac:dyDescent="0.25">
      <c r="A5" s="42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6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1:16" x14ac:dyDescent="0.2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</sheetData>
  <mergeCells count="1">
    <mergeCell ref="A5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90" zoomScaleNormal="90" workbookViewId="0">
      <selection activeCell="S2" sqref="S2"/>
    </sheetView>
  </sheetViews>
  <sheetFormatPr defaultColWidth="9.140625" defaultRowHeight="12.75" x14ac:dyDescent="0.2"/>
  <cols>
    <col min="1" max="1" width="34.140625" style="23" customWidth="1"/>
    <col min="2" max="25" width="7.28515625" style="23" customWidth="1"/>
    <col min="26" max="26" width="8.5703125" style="23" customWidth="1"/>
    <col min="27" max="29" width="7.28515625" style="23" customWidth="1"/>
    <col min="30" max="16384" width="9.140625" style="23"/>
  </cols>
  <sheetData>
    <row r="1" spans="1:30" s="12" customFormat="1" x14ac:dyDescent="0.2">
      <c r="A1" s="9"/>
      <c r="B1" s="9"/>
      <c r="C1" s="10" t="s">
        <v>20</v>
      </c>
      <c r="D1" s="9"/>
      <c r="E1" s="10" t="s">
        <v>9</v>
      </c>
      <c r="F1" s="9"/>
      <c r="G1" s="10" t="s">
        <v>1</v>
      </c>
      <c r="H1" s="10"/>
      <c r="I1" s="10" t="s">
        <v>14</v>
      </c>
      <c r="J1" s="10"/>
      <c r="K1" s="10" t="s">
        <v>15</v>
      </c>
      <c r="L1" s="10"/>
      <c r="M1" s="10" t="s">
        <v>16</v>
      </c>
      <c r="N1" s="11"/>
      <c r="O1" s="10" t="s">
        <v>5</v>
      </c>
      <c r="P1" s="10"/>
      <c r="Q1" s="10" t="s">
        <v>2</v>
      </c>
      <c r="R1" s="11"/>
      <c r="S1" s="10" t="s">
        <v>3</v>
      </c>
      <c r="T1" s="10"/>
      <c r="U1" s="10" t="s">
        <v>17</v>
      </c>
      <c r="V1" s="10"/>
      <c r="W1" s="10" t="s">
        <v>18</v>
      </c>
      <c r="X1" s="10"/>
      <c r="Y1" s="10" t="s">
        <v>4</v>
      </c>
      <c r="Z1" s="10"/>
      <c r="AA1" s="10" t="s">
        <v>19</v>
      </c>
      <c r="AB1" s="10"/>
      <c r="AC1" s="10" t="s">
        <v>10</v>
      </c>
    </row>
    <row r="2" spans="1:30" x14ac:dyDescent="0.2">
      <c r="A2" s="13" t="s">
        <v>11</v>
      </c>
      <c r="B2" s="14"/>
      <c r="C2" s="15">
        <f>+[1]Schede!B9</f>
        <v>6310</v>
      </c>
      <c r="D2" s="16"/>
      <c r="E2" s="15">
        <f>+[1]Schede!F34</f>
        <v>8694</v>
      </c>
      <c r="F2" s="16"/>
      <c r="G2" s="15">
        <f>+[1]Schede!B34</f>
        <v>6083</v>
      </c>
      <c r="H2" s="16"/>
      <c r="I2" s="15">
        <f>+[1]Schede!F59</f>
        <v>11483</v>
      </c>
      <c r="J2" s="16"/>
      <c r="K2" s="15">
        <f>+[1]Schede!F84</f>
        <v>21512</v>
      </c>
      <c r="L2" s="16"/>
      <c r="M2" s="15">
        <f>+[1]Schede!F134</f>
        <v>24963</v>
      </c>
      <c r="N2" s="37"/>
      <c r="O2" s="38">
        <f>+[1]Schede!B84</f>
        <v>7619</v>
      </c>
      <c r="P2" s="39"/>
      <c r="Q2" s="38">
        <f>+[1]Schede!B109</f>
        <v>19616</v>
      </c>
      <c r="R2" s="39"/>
      <c r="S2" s="17">
        <f>+[1]Schede!B134</f>
        <v>17147</v>
      </c>
      <c r="T2" s="40"/>
      <c r="U2" s="15">
        <f>+[1]Schede!F109</f>
        <v>15194</v>
      </c>
      <c r="V2" s="18"/>
      <c r="W2" s="15">
        <f>+[1]Schede!F9</f>
        <v>3103</v>
      </c>
      <c r="X2" s="19"/>
      <c r="Y2" s="15">
        <f>+[1]Schede!B59</f>
        <v>15374</v>
      </c>
      <c r="Z2" s="19"/>
      <c r="AA2" s="15">
        <f>[1]Schede!B159</f>
        <v>24641</v>
      </c>
      <c r="AB2" s="20"/>
      <c r="AC2" s="21">
        <f>SUM(C2:AB2)</f>
        <v>181739</v>
      </c>
      <c r="AD2" s="22"/>
    </row>
    <row r="3" spans="1:30" x14ac:dyDescent="0.2">
      <c r="A3" s="13" t="s">
        <v>12</v>
      </c>
      <c r="B3" s="15">
        <f>+[1]Schede!B10</f>
        <v>175</v>
      </c>
      <c r="C3" s="24">
        <f>+B3/C2</f>
        <v>2.7733755942947701E-2</v>
      </c>
      <c r="D3" s="15">
        <f>+[1]Schede!F35</f>
        <v>495</v>
      </c>
      <c r="E3" s="25">
        <f>+D3/E2</f>
        <v>5.6935817805383024E-2</v>
      </c>
      <c r="F3" s="15">
        <f>+[1]Schede!B35</f>
        <v>542</v>
      </c>
      <c r="G3" s="25">
        <f>+F3/G2</f>
        <v>8.9100772645076445E-2</v>
      </c>
      <c r="H3" s="15">
        <f>+[1]Schede!F60</f>
        <v>615</v>
      </c>
      <c r="I3" s="25">
        <f>+H3/I2</f>
        <v>5.3557432726639383E-2</v>
      </c>
      <c r="J3" s="15">
        <f>+[1]Schede!F85</f>
        <v>1675</v>
      </c>
      <c r="K3" s="25">
        <f>+J3/K2</f>
        <v>7.786351803644477E-2</v>
      </c>
      <c r="L3" s="15">
        <f>+[1]Schede!F135</f>
        <v>997</v>
      </c>
      <c r="M3" s="25">
        <f>+L3/M2</f>
        <v>3.9939109882626285E-2</v>
      </c>
      <c r="N3" s="15">
        <f>+[1]Schede!B85</f>
        <v>394</v>
      </c>
      <c r="O3" s="25">
        <f>+N3/O2</f>
        <v>5.1712823205145031E-2</v>
      </c>
      <c r="P3" s="15">
        <f>+[1]Schede!B110</f>
        <v>365</v>
      </c>
      <c r="Q3" s="25">
        <f>+P3/Q2</f>
        <v>1.8607259380097878E-2</v>
      </c>
      <c r="R3" s="15">
        <f>+[1]Schede!B135</f>
        <v>1017</v>
      </c>
      <c r="S3" s="26">
        <f>+R3/S2</f>
        <v>5.9310666588907678E-2</v>
      </c>
      <c r="T3" s="27">
        <f>+[1]Schede!F110</f>
        <v>610</v>
      </c>
      <c r="U3" s="28">
        <f>+T3/U2</f>
        <v>4.014742661576938E-2</v>
      </c>
      <c r="V3" s="15">
        <f>+[1]Schede!F10</f>
        <v>279</v>
      </c>
      <c r="W3" s="29">
        <f>+V3/W2</f>
        <v>8.9912987431517891E-2</v>
      </c>
      <c r="X3" s="15">
        <f>+[1]Schede!B60</f>
        <v>545</v>
      </c>
      <c r="Y3" s="25">
        <f>+X3/Y2</f>
        <v>3.5449460127487967E-2</v>
      </c>
      <c r="Z3" s="15">
        <f>[1]Schede!B160</f>
        <v>3120</v>
      </c>
      <c r="AA3" s="25">
        <f>Z3/AA2</f>
        <v>0.12661823789618928</v>
      </c>
      <c r="AB3" s="30">
        <f>+B3+D3+F3+H3+J3+L3+N3+P3+R3+T3+V3+X3+Z3</f>
        <v>10829</v>
      </c>
      <c r="AC3" s="31">
        <f>+AB3/AC2</f>
        <v>5.9585449463241243E-2</v>
      </c>
      <c r="AD3" s="22"/>
    </row>
    <row r="4" spans="1:30" x14ac:dyDescent="0.2">
      <c r="A4" s="13" t="s">
        <v>13</v>
      </c>
      <c r="B4" s="27">
        <f>+[1]Schede!B24</f>
        <v>170</v>
      </c>
      <c r="C4" s="24">
        <f>+B4/C2</f>
        <v>2.694136291600634E-2</v>
      </c>
      <c r="D4" s="27">
        <f>+[1]Schede!F49</f>
        <v>104</v>
      </c>
      <c r="E4" s="24">
        <f>+D4/E2</f>
        <v>1.1962272831838049E-2</v>
      </c>
      <c r="F4" s="27">
        <f>+[1]Schede!B49</f>
        <v>88</v>
      </c>
      <c r="G4" s="24">
        <f>+F4/G2</f>
        <v>1.4466546112115732E-2</v>
      </c>
      <c r="H4" s="27">
        <f>+[1]Schede!F74</f>
        <v>118</v>
      </c>
      <c r="I4" s="24">
        <f>+H4/I2</f>
        <v>1.0276060262997475E-2</v>
      </c>
      <c r="J4" s="27">
        <f>+[1]Schede!F99</f>
        <v>740</v>
      </c>
      <c r="K4" s="24">
        <f>+J4/K2</f>
        <v>3.4399404983265151E-2</v>
      </c>
      <c r="L4" s="27">
        <f>+[1]Schede!F149</f>
        <v>291</v>
      </c>
      <c r="M4" s="24">
        <f>+L4/M2</f>
        <v>1.1657252734046388E-2</v>
      </c>
      <c r="N4" s="27">
        <f>+[1]Schede!B99</f>
        <v>56</v>
      </c>
      <c r="O4" s="24">
        <f>+N4/O2</f>
        <v>7.3500459377871113E-3</v>
      </c>
      <c r="P4" s="27">
        <f>+[1]Schede!B124</f>
        <v>152</v>
      </c>
      <c r="Q4" s="24">
        <f>+P4/Q2</f>
        <v>7.7487765089722677E-3</v>
      </c>
      <c r="R4" s="27">
        <f>+[1]Schede!B149</f>
        <v>536</v>
      </c>
      <c r="S4" s="24">
        <f>+R4/S2</f>
        <v>3.1259112381174549E-2</v>
      </c>
      <c r="T4" s="27">
        <f>+[1]Schede!F124</f>
        <v>486</v>
      </c>
      <c r="U4" s="32">
        <f>+T4/U2</f>
        <v>3.1986310385678556E-2</v>
      </c>
      <c r="V4" s="27">
        <f>+[1]Schede!F24</f>
        <v>224</v>
      </c>
      <c r="W4" s="33">
        <f>+V4/W2</f>
        <v>7.2188204962939095E-2</v>
      </c>
      <c r="X4" s="27">
        <f>+[1]Schede!B74</f>
        <v>348</v>
      </c>
      <c r="Y4" s="29">
        <f>+X4/Y2</f>
        <v>2.2635618576818003E-2</v>
      </c>
      <c r="Z4" s="15">
        <f>[1]Schede!B174</f>
        <v>868</v>
      </c>
      <c r="AA4" s="29">
        <f>Z4/AA2</f>
        <v>3.5225843107016763E-2</v>
      </c>
      <c r="AB4" s="30">
        <f>+B4+D4+F4+H4+J4+L4+N4+P4+R4+T4+V4+X4+Z4</f>
        <v>4181</v>
      </c>
      <c r="AC4" s="31">
        <f>+AB4/AC2</f>
        <v>2.3005518903482465E-2</v>
      </c>
      <c r="AD4" s="22"/>
    </row>
    <row r="5" spans="1:30" x14ac:dyDescent="0.2">
      <c r="A5" s="22"/>
      <c r="B5" s="34"/>
      <c r="C5" s="34"/>
      <c r="D5" s="34"/>
      <c r="E5" s="34"/>
      <c r="F5" s="34"/>
      <c r="G5" s="34"/>
      <c r="H5" s="2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7" spans="1:30" x14ac:dyDescent="0.2">
      <c r="M7" s="12"/>
    </row>
    <row r="8" spans="1:30" x14ac:dyDescent="0.2">
      <c r="C8" s="41"/>
      <c r="E8" s="41"/>
    </row>
    <row r="19" spans="2:2" x14ac:dyDescent="0.2">
      <c r="B19" s="35"/>
    </row>
    <row r="20" spans="2:2" x14ac:dyDescent="0.2">
      <c r="B20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2022-08-08T11:06:42Z</dcterms:modified>
</cp:coreProperties>
</file>